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340" windowHeight="7635" activeTab="4"/>
  </bookViews>
  <sheets>
    <sheet name="アンケート記入例" sheetId="1" r:id="rId1"/>
    <sheet name="(旧)アンケート記入例" sheetId="2" state="hidden" r:id="rId2"/>
    <sheet name="フォーマット" sheetId="3" state="hidden" r:id="rId3"/>
    <sheet name="(旧)フォーマット" sheetId="4" state="hidden" r:id="rId4"/>
    <sheet name="アンケート記入用" sheetId="5" r:id="rId5"/>
    <sheet name="帳票" sheetId="6" state="hidden" r:id="rId6"/>
    <sheet name="アンケート3-3" sheetId="7" state="hidden" r:id="rId7"/>
  </sheets>
  <definedNames>
    <definedName name="_xlfn.AVERAGEIF" hidden="1">#NAME?</definedName>
    <definedName name="_xlfn.COUNTIFS" hidden="1">#NAME?</definedName>
    <definedName name="_xlnm.Print_Area" localSheetId="1">'(旧)アンケート記入例'!$A$1:$AH$579</definedName>
    <definedName name="_xlnm.Print_Area" localSheetId="3">'(旧)フォーマット'!$A$1:$AG$85</definedName>
    <definedName name="_xlnm.Print_Area" localSheetId="4">'アンケート記入用'!$A$1:$AH$468</definedName>
    <definedName name="_xlnm.Print_Area" localSheetId="0">'アンケート記入例'!$A$1:$AH$468</definedName>
    <definedName name="_xlnm.Print_Area" localSheetId="2">'フォーマット'!$A$1:$AG$79</definedName>
    <definedName name="_xlnm.Print_Area" localSheetId="5">'帳票'!$A$1:$BM$17</definedName>
  </definedNames>
  <calcPr fullCalcOnLoad="1"/>
</workbook>
</file>

<file path=xl/sharedStrings.xml><?xml version="1.0" encoding="utf-8"?>
<sst xmlns="http://schemas.openxmlformats.org/spreadsheetml/2006/main" count="2372" uniqueCount="1213">
  <si>
    <t>整理番号（注１）</t>
  </si>
  <si>
    <t>１ 地区名・都道府県名</t>
  </si>
  <si>
    <t>２ 設置者</t>
  </si>
  <si>
    <t>東京二十三区清掃一部事務組合</t>
  </si>
  <si>
    <t>３ 施設名</t>
  </si>
  <si>
    <t>○○清掃工場</t>
  </si>
  <si>
    <t>４ 所在地</t>
  </si>
  <si>
    <t>東京都○○区○○○○</t>
  </si>
  <si>
    <t>５ 記入者部署・氏名・電話番号</t>
  </si>
  <si>
    <t>部署</t>
  </si>
  <si>
    <t>技術係</t>
  </si>
  <si>
    <t>氏名</t>
  </si>
  <si>
    <t>清掃　太郎</t>
  </si>
  <si>
    <t>電話番号</t>
  </si>
  <si>
    <t>全炉合計　処理能力</t>
  </si>
  <si>
    <t>炉数</t>
  </si>
  <si>
    <t>焼却炉</t>
  </si>
  <si>
    <t xml:space="preserve"> 処理方式</t>
  </si>
  <si>
    <t xml:space="preserve"> メーカー名</t>
  </si>
  <si>
    <t>ストーカ方式</t>
  </si>
  <si>
    <t>日立造船</t>
  </si>
  <si>
    <t xml:space="preserve"> 設計発熱量（ｋJ/kg）</t>
  </si>
  <si>
    <t>高質</t>
  </si>
  <si>
    <t>基準</t>
  </si>
  <si>
    <t>低質</t>
  </si>
  <si>
    <r>
      <t xml:space="preserve"> ボイラ蒸気圧力</t>
    </r>
    <r>
      <rPr>
        <sz val="9"/>
        <rFont val="ＭＳ Ｐゴシック"/>
        <family val="3"/>
      </rPr>
      <t>（Mpa）</t>
    </r>
  </si>
  <si>
    <t>ボイラ蒸気温度（℃）</t>
  </si>
  <si>
    <t>ボイラ</t>
  </si>
  <si>
    <r>
      <t xml:space="preserve"> ボイラ蒸発量</t>
    </r>
    <r>
      <rPr>
        <sz val="9"/>
        <rFont val="ＭＳ Ｐゴシック"/>
        <family val="3"/>
      </rPr>
      <t>（ｔ／ｈ）／基</t>
    </r>
  </si>
  <si>
    <t>ボイラ基数</t>
  </si>
  <si>
    <t>8公害防止</t>
  </si>
  <si>
    <t xml:space="preserve"> 集じん設備</t>
  </si>
  <si>
    <t>塩化水素除去</t>
  </si>
  <si>
    <t>バグフィルタ</t>
  </si>
  <si>
    <t>湿式</t>
  </si>
  <si>
    <t xml:space="preserve">     飛灰処理（特別管理一般廃棄物）</t>
  </si>
  <si>
    <t xml:space="preserve"> 脱硝設備</t>
  </si>
  <si>
    <t>触媒</t>
  </si>
  <si>
    <t>キレート混錬、溶融</t>
  </si>
  <si>
    <t>９　　　灰溶融</t>
  </si>
  <si>
    <t xml:space="preserve"> 溶融形式</t>
  </si>
  <si>
    <t xml:space="preserve"> スラグの用途</t>
  </si>
  <si>
    <t>道路資材、地盤改良材に利用</t>
  </si>
  <si>
    <t>メーカー名</t>
  </si>
  <si>
    <t>日立造船</t>
  </si>
  <si>
    <t>灰処理単価（円/ｔ）</t>
  </si>
  <si>
    <t>年間稼働率（％）</t>
  </si>
  <si>
    <t>※年間稼働率＝年間稼働日数÷年間計画稼働日数×100</t>
  </si>
  <si>
    <t>受電方式</t>
  </si>
  <si>
    <t>受電回線数</t>
  </si>
  <si>
    <t>電気</t>
  </si>
  <si>
    <r>
      <t>受電電圧</t>
    </r>
    <r>
      <rPr>
        <sz val="9"/>
        <rFont val="ＭＳ Ｐゴシック"/>
        <family val="3"/>
      </rPr>
      <t>（ｋV）</t>
    </r>
  </si>
  <si>
    <t>主変圧器容量(kVA)</t>
  </si>
  <si>
    <t>タービン形式</t>
  </si>
  <si>
    <t>抽気復水</t>
  </si>
  <si>
    <t>発電設備</t>
  </si>
  <si>
    <r>
      <t>発電出力</t>
    </r>
    <r>
      <rPr>
        <sz val="9"/>
        <rFont val="ＭＳ Ｐゴシック"/>
        <family val="3"/>
      </rPr>
      <t>（ｋW）/台</t>
    </r>
  </si>
  <si>
    <t>発電機数</t>
  </si>
  <si>
    <r>
      <t xml:space="preserve"> タービン入口蒸気圧</t>
    </r>
    <r>
      <rPr>
        <sz val="9"/>
        <rFont val="ＭＳ Ｐゴシック"/>
        <family val="3"/>
      </rPr>
      <t>（ＭPa）</t>
    </r>
  </si>
  <si>
    <r>
      <t xml:space="preserve"> タービン背圧</t>
    </r>
    <r>
      <rPr>
        <sz val="9"/>
        <rFont val="ＭＳ Ｐゴシック"/>
        <family val="3"/>
      </rPr>
      <t>（ＭPa）</t>
    </r>
  </si>
  <si>
    <r>
      <t>タービン真空度</t>
    </r>
    <r>
      <rPr>
        <sz val="9"/>
        <rFont val="ＭＳ Ｐゴシック"/>
        <family val="3"/>
      </rPr>
      <t>（ａｔａ）</t>
    </r>
  </si>
  <si>
    <r>
      <t>単位発電量</t>
    </r>
    <r>
      <rPr>
        <sz val="9"/>
        <rFont val="ＭＳ Ｐゴシック"/>
        <family val="3"/>
      </rPr>
      <t>（ｋW/ｔ）</t>
    </r>
  </si>
  <si>
    <t>種類</t>
  </si>
  <si>
    <t>①地域冷暖房熱供給先</t>
  </si>
  <si>
    <t>有償</t>
  </si>
  <si>
    <t>熱供給能力（ＧJ/ｈ）</t>
  </si>
  <si>
    <t>熱供給方式</t>
  </si>
  <si>
    <t>余熱利用設備</t>
  </si>
  <si>
    <t>高温水</t>
  </si>
  <si>
    <t>②公共施設熱供給先</t>
  </si>
  <si>
    <t>③その他熱供給先</t>
  </si>
  <si>
    <t>工場内</t>
  </si>
  <si>
    <t>無償</t>
  </si>
  <si>
    <r>
      <t>熱供給能力</t>
    </r>
    <r>
      <rPr>
        <sz val="9"/>
        <rFont val="ＭＳ Ｐゴシック"/>
        <family val="3"/>
      </rPr>
      <t>（ＧJ/ｈ）</t>
    </r>
  </si>
  <si>
    <t>温水</t>
  </si>
  <si>
    <t>&lt;裏面へ続く&gt;</t>
  </si>
  <si>
    <t>　ごみ焼却施設受・発電等実績アンケート回答用紙（２／３）</t>
  </si>
  <si>
    <t>施設名</t>
  </si>
  <si>
    <t>地区名</t>
  </si>
  <si>
    <t>ＮＯ</t>
  </si>
  <si>
    <t>項目</t>
  </si>
  <si>
    <t>単位</t>
  </si>
  <si>
    <t>Ａ</t>
  </si>
  <si>
    <t>契約電力（主契約）</t>
  </si>
  <si>
    <t>kW</t>
  </si>
  <si>
    <t>B</t>
  </si>
  <si>
    <t>契約電力（自家発補給）</t>
  </si>
  <si>
    <t>C</t>
  </si>
  <si>
    <t>発電電力量</t>
  </si>
  <si>
    <t>ｋWｈ</t>
  </si>
  <si>
    <t>D</t>
  </si>
  <si>
    <t>売電電力量</t>
  </si>
  <si>
    <t>E</t>
  </si>
  <si>
    <t>特定供給電力量（ある場合）</t>
  </si>
  <si>
    <t>F</t>
  </si>
  <si>
    <t>ＦＩＴ制度</t>
  </si>
  <si>
    <t>G</t>
  </si>
  <si>
    <t>売電収入（非バイオマス分）</t>
  </si>
  <si>
    <t>千円</t>
  </si>
  <si>
    <t>H</t>
  </si>
  <si>
    <t>売電収入（バイオマス分）</t>
  </si>
  <si>
    <t>I</t>
  </si>
  <si>
    <t>ＲＰＳ分離分　売却ＲＰＳ量</t>
  </si>
  <si>
    <t>J</t>
  </si>
  <si>
    <t>売熱供給量</t>
  </si>
  <si>
    <t>GJ</t>
  </si>
  <si>
    <t>Ｋ</t>
  </si>
  <si>
    <t>売熱収入</t>
  </si>
  <si>
    <t>L</t>
  </si>
  <si>
    <t>ごみ焼却量</t>
  </si>
  <si>
    <t>ｔ</t>
  </si>
  <si>
    <t>M</t>
  </si>
  <si>
    <t>蒸気発生量</t>
  </si>
  <si>
    <t>Ｎ</t>
  </si>
  <si>
    <t>平均発熱量</t>
  </si>
  <si>
    <t>kJ/kg</t>
  </si>
  <si>
    <t>O</t>
  </si>
  <si>
    <t>ごみｔ当り蒸気発生量</t>
  </si>
  <si>
    <t>ｔ／ｔ</t>
  </si>
  <si>
    <t>P</t>
  </si>
  <si>
    <t>タービン蒸気使用量</t>
  </si>
  <si>
    <t>Q</t>
  </si>
  <si>
    <t>ごみｔ当り発電電力量</t>
  </si>
  <si>
    <t>kWh/t</t>
  </si>
  <si>
    <t>R</t>
  </si>
  <si>
    <t>自家発電率</t>
  </si>
  <si>
    <t>％</t>
  </si>
  <si>
    <t>S</t>
  </si>
  <si>
    <t>発電電力売電割合</t>
  </si>
  <si>
    <t>T</t>
  </si>
  <si>
    <t>発電端効率</t>
  </si>
  <si>
    <t>Ｕ</t>
  </si>
  <si>
    <t>バイオマス比率（年間平均）</t>
  </si>
  <si>
    <t>Ｖ</t>
  </si>
  <si>
    <t>新エネルギー相当量</t>
  </si>
  <si>
    <t>kWh</t>
  </si>
  <si>
    <t>No</t>
  </si>
  <si>
    <t>受電電力量</t>
  </si>
  <si>
    <t>金額</t>
  </si>
  <si>
    <t>上水使用量</t>
  </si>
  <si>
    <r>
      <t>ｍ</t>
    </r>
    <r>
      <rPr>
        <vertAlign val="superscript"/>
        <sz val="8"/>
        <rFont val="ＭＳ Ｐゴシック"/>
        <family val="3"/>
      </rPr>
      <t>３</t>
    </r>
  </si>
  <si>
    <t>工業用水使用量</t>
  </si>
  <si>
    <t>都市ガス使用量</t>
  </si>
  <si>
    <t>灯油使用量</t>
  </si>
  <si>
    <t>重油使用量</t>
  </si>
  <si>
    <t>注１</t>
  </si>
  <si>
    <t>整理番号は記入する必要はありません。</t>
  </si>
  <si>
    <t>注２</t>
  </si>
  <si>
    <t>欄は記入する必要はありません。</t>
  </si>
  <si>
    <r>
      <t>★　1kcal=4.186kJ    1kg/cm</t>
    </r>
    <r>
      <rPr>
        <vertAlign val="superscript"/>
        <sz val="9"/>
        <rFont val="ＭＳ Ｐゴシック"/>
        <family val="3"/>
      </rPr>
      <t>2</t>
    </r>
    <r>
      <rPr>
        <sz val="9"/>
        <rFont val="ＭＳ Ｐゴシック"/>
        <family val="3"/>
      </rPr>
      <t>=0.098MPa</t>
    </r>
  </si>
  <si>
    <r>
      <t>注３</t>
    </r>
  </si>
  <si>
    <t>その他使用されている燃料がありましたら記入ください。</t>
  </si>
  <si>
    <t>　ごみ焼却施設の運営状況についてのアンケート回答用紙（３／３）</t>
  </si>
  <si>
    <t>Ａ　工場の運営について</t>
  </si>
  <si>
    <t>（１）　運営形態はどのようになっていますか。</t>
  </si>
  <si>
    <t>ア　　すべて直営で運営している</t>
  </si>
  <si>
    <t>イ　　委託している　　</t>
  </si>
  <si>
    <t>ウ　　ＰＦＩ方式等を導入している</t>
  </si>
  <si>
    <t>（２）　委託先の決定方法について，お答えください。</t>
  </si>
  <si>
    <t>ア　　入札</t>
  </si>
  <si>
    <t>イ　　随意契約</t>
  </si>
  <si>
    <t>（３）　実際の委託先をお答えください。</t>
  </si>
  <si>
    <t>　</t>
  </si>
  <si>
    <t>ア　　プラントメーカ系列会社</t>
  </si>
  <si>
    <t>（４）　委託の内容をお答え下さい。</t>
  </si>
  <si>
    <t>ア　　全面委託（工場長等の管理者を除く、日勤・運転部門すべて委託）</t>
  </si>
  <si>
    <t>イ　一部委託</t>
  </si>
  <si>
    <t>ア　　日勤部門のすべての業務を委託</t>
  </si>
  <si>
    <t>イ　　日勤部門の一部の業務を委託（搬入受付等）</t>
  </si>
  <si>
    <t>ウ　　運転部門のすべての業務を委託（運転部門の責任者等含む）</t>
  </si>
  <si>
    <t>エ　　運転部門の一部の業務を委託（運転部門の責任者等一部を除く）</t>
  </si>
  <si>
    <t>オ　　一部の設備についての運転管理を委託</t>
  </si>
  <si>
    <t>ア　　ＤＢＯ方式</t>
  </si>
  <si>
    <t>イ　　ＤＢＭ方式</t>
  </si>
  <si>
    <t>ウ　　ＢＴＯ方式</t>
  </si>
  <si>
    <t>エ　　ＢＯＴ方式</t>
  </si>
  <si>
    <t>オ　　ＢＯＯ方式</t>
  </si>
  <si>
    <t>ア　　</t>
  </si>
  <si>
    <t>工場全体の人数（管理職含む・嘱託員は含まない）</t>
  </si>
  <si>
    <t>イ　</t>
  </si>
  <si>
    <t>運転係職員の人数（全係）</t>
  </si>
  <si>
    <t>ウ　</t>
  </si>
  <si>
    <t>日勤係職員の人数（全係・管理職含む）</t>
  </si>
  <si>
    <t>Ｂ　余熱利用について</t>
  </si>
  <si>
    <t>（１）　場外の施設等へ電力の特定供給を実施していますか？</t>
  </si>
  <si>
    <t>イ　　　　実施していない</t>
  </si>
  <si>
    <t>（２）　電力の買電方法はどのようになっていますか。</t>
  </si>
  <si>
    <t>（３）　電力の売電方法はどのようになっていますか。</t>
  </si>
  <si>
    <t>選択制度</t>
  </si>
  <si>
    <t>契約相手先（新エネルギー相当分、バイオマス分）</t>
  </si>
  <si>
    <t>契約相手先（電気分、非バイオマス分）　※ＲＰＳ一括の場合は未記入</t>
  </si>
  <si>
    <t>Ｃ　その他について</t>
  </si>
  <si>
    <t>　１　灰の資源化について</t>
  </si>
  <si>
    <t>　２　省エネ法について</t>
  </si>
  <si>
    <t>（１）　エネルギー管理指定工場の場合、どちらに該当しますか。</t>
  </si>
  <si>
    <t>　１　建設（建替）計画についてお聞きします。</t>
  </si>
  <si>
    <t>（１）　建設（建替）計画はありますか？</t>
  </si>
  <si>
    <t>（２）　あると回答された方にお聞きします。発注方法を教えてください。</t>
  </si>
  <si>
    <t>（３）　あると回答された方にお聞きします。循環型社会形成推進交付金による補助を受けましたか。</t>
  </si>
  <si>
    <t>受けた（1/2補助）</t>
  </si>
  <si>
    <t>（１）　計画策定状況を教えてください</t>
  </si>
  <si>
    <t>　４　ごみ発電以外の新エネルギーの導入はありますか？</t>
  </si>
  <si>
    <t>FIT制度認定</t>
  </si>
  <si>
    <t>FIT制度認定</t>
  </si>
  <si>
    <t>★　アンケートにご協力ありがとうございました。　</t>
  </si>
  <si>
    <t>ごみ焼却余熱有効利用促進市町村等連絡協議会　</t>
  </si>
  <si>
    <t>←　受電方式　一般or専用</t>
  </si>
  <si>
    <t>←　受電電圧　22[kW],66[kW]など</t>
  </si>
  <si>
    <t>←　熱供給方式　蒸気or高温水</t>
  </si>
  <si>
    <t>←　選択制度　ＦＩＴ制度orRPS分離orＲＰＳ一括</t>
  </si>
  <si>
    <t>←　ＲＰＳ分離の場合のみ記入</t>
  </si>
  <si>
    <t>←　無償のみの場合は０</t>
  </si>
  <si>
    <t>←　有償と無償がある場合、有償の方の供給量を記入</t>
  </si>
  <si>
    <t>←　ごみサンプリング調査による低位発熱量の実測値</t>
  </si>
  <si>
    <t>←　委託職員を含む、嘱託員・アルバイト・臨時職員等は含まない</t>
  </si>
  <si>
    <t>←　交代勤務の職員を指す</t>
  </si>
  <si>
    <t>←　交代勤務以外の職員を指す</t>
  </si>
  <si>
    <t>←　１日未満の停止は含まない</t>
  </si>
  <si>
    <t>←　ガス化溶融炉も灰溶融処理に含む</t>
  </si>
  <si>
    <t>←　該当しない場合は非選択</t>
  </si>
  <si>
    <t>←　具体的に決定・公表している場合のみ</t>
  </si>
  <si>
    <t>←　すでに策定済みの場合はアを選択</t>
  </si>
  <si>
    <t>←　ここでいう長寿命化とは、環境省「廃棄物処理施設長寿命化計画作成の手引き（ごみ焼却施設編）」の定義を使用する</t>
  </si>
  <si>
    <t xml:space="preserve"> t ／24 h</t>
  </si>
  <si>
    <t>②</t>
  </si>
  <si>
    <t>東京都</t>
  </si>
  <si>
    <t>①</t>
  </si>
  <si>
    <t>地区</t>
  </si>
  <si>
    <t>平成２６年度</t>
  </si>
  <si>
    <t>平成２７年度</t>
  </si>
  <si>
    <t>平成２８年度</t>
  </si>
  <si>
    <t>平成２９年度</t>
  </si>
  <si>
    <t>←　非ＦＩＴ分またはＲＰＳ分離に記入</t>
  </si>
  <si>
    <t>○</t>
  </si>
  <si>
    <t>）</t>
  </si>
  <si>
    <t>ア　　プラットホーム搬入受付、車両管制業務</t>
  </si>
  <si>
    <t>イ　　ごみクレーン操作</t>
  </si>
  <si>
    <t>ウ　　ごみ計量業務</t>
  </si>
  <si>
    <t>エ　　灰クレーン操作</t>
  </si>
  <si>
    <t>オ　　建築設備点検</t>
  </si>
  <si>
    <t>カ　　プラント設備の点検業務</t>
  </si>
  <si>
    <t>キ　　灰搬出業務</t>
  </si>
  <si>
    <t>ク　　清掃業務、付帯設備維持管理</t>
  </si>
  <si>
    <t>ケ　　その他</t>
  </si>
  <si>
    <t>エ　　灰クレーンの運転・点検</t>
  </si>
  <si>
    <t>オ　　設備保守点検</t>
  </si>
  <si>
    <t>カ　　運転操作担当への技術指導</t>
  </si>
  <si>
    <t>キ　　その他</t>
  </si>
  <si>
    <t>ア　　破砕設備の運転管理</t>
  </si>
  <si>
    <t>イ　　灰溶融設備の運転管理</t>
  </si>
  <si>
    <t>ウ　　灰処理設備の運転管理</t>
  </si>
  <si>
    <t>エ　　その他</t>
  </si>
  <si>
    <t>人</t>
  </si>
  <si>
    <t>イ　　職場研修・ミーティング</t>
  </si>
  <si>
    <t>ウ　　資格取得</t>
  </si>
  <si>
    <t>エ　　会議・大会への参加</t>
  </si>
  <si>
    <t>オ　　マニュアルの徹底</t>
  </si>
  <si>
    <t>カ　　その他</t>
  </si>
  <si>
    <t>ア　　受入供給設備</t>
  </si>
  <si>
    <t>イ　　燃焼設備</t>
  </si>
  <si>
    <t>ウ　　ボイラ設備</t>
  </si>
  <si>
    <t>エ　　灰出し設備</t>
  </si>
  <si>
    <t>オ　　電気設備</t>
  </si>
  <si>
    <t>カ　　排ガス処理設備</t>
  </si>
  <si>
    <t>キ　　通風設備</t>
  </si>
  <si>
    <t>ク　　発電設備</t>
  </si>
  <si>
    <t>ケ　　外的要因</t>
  </si>
  <si>
    <t>コ　　その他</t>
  </si>
  <si>
    <t>ア　　廃棄物処理施設・関連施設</t>
  </si>
  <si>
    <t>イ　　余熱利用施設</t>
  </si>
  <si>
    <t>ウ　　その他公共施設</t>
  </si>
  <si>
    <t>エ　　民間事業者</t>
  </si>
  <si>
    <t>ア　　　　実施している</t>
  </si>
  <si>
    <t>ア　　温水プール</t>
  </si>
  <si>
    <t>イ　　福祉施設</t>
  </si>
  <si>
    <t>ウ　　浴場</t>
  </si>
  <si>
    <t>エ　　廃棄物処理施設・関連施設</t>
  </si>
  <si>
    <t>オ　　その他公共施設</t>
  </si>
  <si>
    <t>カ　　公民館</t>
  </si>
  <si>
    <t>キ　　民間会社（熱供給）</t>
  </si>
  <si>
    <t>ク　　民間会社（その他）</t>
  </si>
  <si>
    <t>ア　　入札を実施し、小売電気事業者から購入</t>
  </si>
  <si>
    <t>エ　　その他</t>
  </si>
  <si>
    <t>（業者名：</t>
  </si>
  <si>
    <t>ア　　ある</t>
  </si>
  <si>
    <t>イ　　ない</t>
  </si>
  <si>
    <t>ア　　第一種エネルギー管理指定工場</t>
  </si>
  <si>
    <t>イ　　第二種エネルギー管理指定工場</t>
  </si>
  <si>
    <t>ア　　性能発注</t>
  </si>
  <si>
    <t>イ　　総合評価方式</t>
  </si>
  <si>
    <t>ア　　</t>
  </si>
  <si>
    <t>イ　　受けた（1/3補助）</t>
  </si>
  <si>
    <t>ウ　　受けていない</t>
  </si>
  <si>
    <t>ア　　白煙防止装置の運用停止</t>
  </si>
  <si>
    <t>ウ　　低温触媒の採用</t>
  </si>
  <si>
    <t>イ　　低空気比燃焼　　　排ガス循環</t>
  </si>
  <si>
    <t>ウ　　計画する予定はない</t>
  </si>
  <si>
    <t>ア　　直営で対応する（対応する予定）</t>
  </si>
  <si>
    <t>イ　　コンサルタントの協力を得る（得る予定）</t>
  </si>
  <si>
    <t>ウ　　今後検討する</t>
  </si>
  <si>
    <t>イ　　ごみ処理の確保</t>
  </si>
  <si>
    <t>ウ　　工事時期</t>
  </si>
  <si>
    <t>エ　　CO2削減</t>
  </si>
  <si>
    <t>ア　　工事費（予算）</t>
  </si>
  <si>
    <t>ア　　運用停止を検討中である</t>
  </si>
  <si>
    <t>イ　　運用停止を今後予定している</t>
  </si>
  <si>
    <t>ウ　　すでに運用を停止している</t>
  </si>
  <si>
    <t>エ　　行っていない</t>
  </si>
  <si>
    <t>ア　　灰溶融処理</t>
  </si>
  <si>
    <t>２　なし</t>
  </si>
  <si>
    <t>１　あり</t>
  </si>
  <si>
    <t>オ　　交付金関係</t>
  </si>
  <si>
    <t>イ　　いいえ</t>
  </si>
  <si>
    <t>　（会社名：</t>
  </si>
  <si>
    <t>）</t>
  </si>
  <si>
    <t>イ　　プラントメーカ系列以外の会社</t>
  </si>
  <si>
    <t>（１０）　工場で働く職員の人数についてお答え下さい。</t>
  </si>
  <si>
    <t>　１　場外の熱供給先である施設等について</t>
  </si>
  <si>
    <t>オ　　その他</t>
  </si>
  <si>
    <t>ア　　運転操作</t>
  </si>
  <si>
    <t>イ　　夜勤と土日の運転操作</t>
  </si>
  <si>
    <t>ウ　　運転操作・監視・点検等</t>
  </si>
  <si>
    <t>回</t>
  </si>
  <si>
    <t>ア　　ＲＰＳ一括</t>
  </si>
  <si>
    <t>ＦＩＴ制度</t>
  </si>
  <si>
    <t>イ　　ＲＰＳ分離</t>
  </si>
  <si>
    <t>ア　　入札</t>
  </si>
  <si>
    <t>イ　　随意契約</t>
  </si>
  <si>
    <t>イ　　エコセメント化</t>
  </si>
  <si>
    <t>ア　　太陽光発電設備</t>
  </si>
  <si>
    <t>イ　　地熱発電設備</t>
  </si>
  <si>
    <t>ウ　　風力発電設備</t>
  </si>
  <si>
    <t>ア　　はい　緑化面積</t>
  </si>
  <si>
    <t>m2</t>
  </si>
  <si>
    <t>年度</t>
  </si>
  <si>
    <t>ア　　一般送配電事業者</t>
  </si>
  <si>
    <t>エ　　ﾊﾞｲｵｶﾞｽ化発電設備</t>
  </si>
  <si>
    <t>オ　　その他発電設備</t>
  </si>
  <si>
    <t>平成３０年度　ごみ焼却施設余熱利用等施設のアンケート回答用紙（１／３）</t>
  </si>
  <si>
    <t>一般</t>
  </si>
  <si>
    <t>（１３）　平成29年度中に計画外炉停止が起こった設備及びその故障回数は何回ですか？</t>
  </si>
  <si>
    <t>（自然災害等）</t>
  </si>
  <si>
    <t>ア　　研修・講習会への参加</t>
  </si>
  <si>
    <t>ア　　直営</t>
  </si>
  <si>
    <t>イ　　委託</t>
  </si>
  <si>
    <t>ウ　　財団化等</t>
  </si>
  <si>
    <t>エ　　指定管理者</t>
  </si>
  <si>
    <t>　２　煙突の白煙防止装置の運用停止を実施していますか？</t>
  </si>
  <si>
    <t>　３　電力の売買について、下記の設問にお答え下さい。</t>
  </si>
  <si>
    <t>ウ　　その他（附合契約等）</t>
  </si>
  <si>
    <t>イ　　小売電気事業者（旧一般電気事業者の小売部門を含む）</t>
  </si>
  <si>
    <t>予定年度</t>
  </si>
  <si>
    <t>イ　　計画を予定している</t>
  </si>
  <si>
    <t>（記入例）
発電機のメンテナンスの方法や売電単価の減少など</t>
  </si>
  <si>
    <t>（１）　場外の熱供給先はどのような施設ですか？※複数ある場合はすべて記入</t>
  </si>
  <si>
    <t>（１１）　職員の技術力向上のため、どのような取り組みを行っていますか？※複数ある場合はすべて記入</t>
  </si>
  <si>
    <t>（８）　一部の設備委託の内容をお答え下さい。※複数ある場合はすべて記入</t>
  </si>
  <si>
    <t>（７）　運転一部委託の内容をお答え下さい。※複数ある場合はすべて記入</t>
  </si>
  <si>
    <t>（６）　日勤部門の一部業務委託の内容をお答え下さい。※複数ある場合はすべて記入</t>
  </si>
  <si>
    <t>（１）　灰の資源化方法はどのようなものですか？※複数ある場合はすべて記入</t>
  </si>
  <si>
    <t>（FIT制度、RPS分離、RPS一括、その他 ）</t>
  </si>
  <si>
    <t>　１ 工場の運営状況について</t>
  </si>
  <si>
    <t>エ　　運用停止の予定はない</t>
  </si>
  <si>
    <t>オ　　白煙防止装置は設置していない</t>
  </si>
  <si>
    <t>○○電力株式会社</t>
  </si>
  <si>
    <t>○○新電力株式会社</t>
  </si>
  <si>
    <t>１　あり</t>
  </si>
  <si>
    <t>２　なし</t>
  </si>
  <si>
    <t>（２）　施設等の運営形態はどのようになっていますか？※複数ある場合はすべて記入</t>
  </si>
  <si>
    <t>（９）　ＰＦＩ方式はどのような方式を導入していますか。</t>
  </si>
  <si>
    <t>ウ　　その他</t>
  </si>
  <si>
    <t>エ　　ボイラの高温高圧化</t>
  </si>
  <si>
    <t>カ　　その他</t>
  </si>
  <si>
    <r>
      <t>竣工年</t>
    </r>
    <r>
      <rPr>
        <sz val="9"/>
        <rFont val="ＭＳ Ｐゴシック"/>
        <family val="3"/>
      </rPr>
      <t>(西暦)</t>
    </r>
  </si>
  <si>
    <t>竣工年(西暦)</t>
  </si>
  <si>
    <t>自治体等と民間事業者が共同出資で行う小売電気事業について</t>
  </si>
  <si>
    <t>ア　　すでに実施している</t>
  </si>
  <si>
    <t>イ　　実施を検討している</t>
  </si>
  <si>
    <t>ウ　　検討していない・未定</t>
  </si>
  <si>
    <t>自己託送制度について</t>
  </si>
  <si>
    <t>イ　　横切り型部分供給</t>
  </si>
  <si>
    <t>ウ　　通告型部分供給</t>
  </si>
  <si>
    <t>エ　　縦切り型部分供給</t>
  </si>
  <si>
    <t>エ　　実施する予定は無い</t>
  </si>
  <si>
    <t>ア　　ある</t>
  </si>
  <si>
    <t>イ　　ない</t>
  </si>
  <si>
    <t>送配電事業者（旧一般電気事業者）から、出力の抑制を指示されたことはありますか？</t>
  </si>
  <si>
    <t>　３　壁面や屋上緑化等を実施していますか？</t>
  </si>
  <si>
    <t>オ　　低温エコノマイザー（　エコノマイザー増設　・　減温塔停止　・　排水クローズド化等）</t>
  </si>
  <si>
    <t>ア　　すでに策定している</t>
  </si>
  <si>
    <t>エ　　受けていない</t>
  </si>
  <si>
    <t>ア　　循環型社会形成推進交付金（1/2補助）</t>
  </si>
  <si>
    <t>イ　　循環型社会形成推進交付金（1/3補助）</t>
  </si>
  <si>
    <t>ウ　　二酸化炭素排出抑制対策事業交付金</t>
  </si>
  <si>
    <t>Ｄ　建設、長寿命化（基幹改良工事）等について</t>
  </si>
  <si>
    <t>（３）　すでに策定している、計画を予定している方にお聞きします。策定方法はどれですか？</t>
  </si>
  <si>
    <t>（４）　施設の長寿命化を進める上での課題や懸案事項はありますか？※複数ある場合はすべて記入</t>
  </si>
  <si>
    <t>（２）　すでに策定していると回答された方にお聞きします。交付金による補助を受けましたか。</t>
  </si>
  <si>
    <t>（４）　高効率施設への取組（取組予定）があれば教えてください。※複数ある場合はすべて記入</t>
  </si>
  <si>
    <t>年間維持管理費（千円）</t>
  </si>
  <si>
    <t>（５）　一部委託の内容をお答え下さい。※複数ある場合はすべて記入</t>
  </si>
  <si>
    <t>イ　　旧一般電気事業者から購入</t>
  </si>
  <si>
    <t>ウ　　随意契約により、小売電気事業者から購入</t>
  </si>
  <si>
    <t>ア　　全量供給</t>
  </si>
  <si>
    <t>　２　長寿命化（基幹改良工事）への対応をお聞かせください。</t>
  </si>
  <si>
    <t>整理番号</t>
  </si>
  <si>
    <t>←10桁を続けて入力</t>
  </si>
  <si>
    <t>①地区名</t>
  </si>
  <si>
    <t>②都道府県名</t>
  </si>
  <si>
    <t>①部署</t>
  </si>
  <si>
    <t>６ 焼却炉</t>
  </si>
  <si>
    <t>①焼却炉形式　</t>
  </si>
  <si>
    <t>②全炉合計 処理能力（t/24h）</t>
  </si>
  <si>
    <t>③炉数</t>
  </si>
  <si>
    <t>⑥処理方式</t>
  </si>
  <si>
    <t>⑦メーカー名</t>
  </si>
  <si>
    <t>⑨設計発熱量(kJ/kg)</t>
  </si>
  <si>
    <t>高質</t>
  </si>
  <si>
    <t>低質</t>
  </si>
  <si>
    <t>７ ボイラー</t>
  </si>
  <si>
    <t>①ボイラ蒸気圧力(MPa)</t>
  </si>
  <si>
    <t>②ボイラ蒸気温度(℃)</t>
  </si>
  <si>
    <t>③ボイラ蒸発量(t/h)/基</t>
  </si>
  <si>
    <t>④ボイラ基数</t>
  </si>
  <si>
    <t>８ 公害防止</t>
  </si>
  <si>
    <t>①集じん設備</t>
  </si>
  <si>
    <t>②塩化水素除去</t>
  </si>
  <si>
    <t>③脱硝設備</t>
  </si>
  <si>
    <t>④飛灰処理（特別管理一般廃棄物）</t>
  </si>
  <si>
    <t>９ 灰熔融炉</t>
  </si>
  <si>
    <t>①有無（有下記項目記入、無１０へ）</t>
  </si>
  <si>
    <t>③処理能力(t/24h)</t>
  </si>
  <si>
    <t>④炉数</t>
  </si>
  <si>
    <t>⑤スラグの用途</t>
  </si>
  <si>
    <t>⑥メーカー名</t>
  </si>
  <si>
    <t>⑧年間維持管理費（千円）</t>
  </si>
  <si>
    <t>⑨灰処理単価（円／ｔ）</t>
  </si>
  <si>
    <t>⑩年間稼働率（％）</t>
  </si>
  <si>
    <t>１０ 電気</t>
  </si>
  <si>
    <t>①受電方式</t>
  </si>
  <si>
    <t>②受電回線数</t>
  </si>
  <si>
    <t>③受電電圧（ｋV）</t>
  </si>
  <si>
    <t>④主変圧器容量(kVA)</t>
  </si>
  <si>
    <t>１１ 発電設備</t>
  </si>
  <si>
    <t>①タービン形式</t>
  </si>
  <si>
    <t>②発電出力(kW)/台</t>
  </si>
  <si>
    <t>③発電機数</t>
  </si>
  <si>
    <t>④タービン入口蒸気圧(MPa)</t>
  </si>
  <si>
    <t>⑤タービン入口蒸気温度(℃)</t>
  </si>
  <si>
    <t>⑥タービン背圧(MPa)</t>
  </si>
  <si>
    <t>⑦タービン真空度(ata)</t>
  </si>
  <si>
    <t>⑧タービン蒸気消費量(t/h/台)</t>
  </si>
  <si>
    <t>⑨単位発電量(kW/t)</t>
  </si>
  <si>
    <t>⑩蒸気タービン以外の常用発電機出力(kW/台)</t>
  </si>
  <si>
    <t>⑪蒸気タービン以外の常用発電機種類</t>
  </si>
  <si>
    <t>１２ 余熱利用設備</t>
  </si>
  <si>
    <t>①-1地域冷暖房熱供給先</t>
  </si>
  <si>
    <t>①-2無償／有償</t>
  </si>
  <si>
    <t>①-3熱供給能力（GJ／h）</t>
  </si>
  <si>
    <t>①-4熱供給方式</t>
  </si>
  <si>
    <t>②-1公共施設熱供給先</t>
  </si>
  <si>
    <t>②-2無償／有償</t>
  </si>
  <si>
    <t>②-3熱供給能力（GJ／h）</t>
  </si>
  <si>
    <t>②-4熱供給方式</t>
  </si>
  <si>
    <t>③-1その他熱供給先</t>
  </si>
  <si>
    <t>③-2無償／有償</t>
  </si>
  <si>
    <t>③-3熱供給能力（GJ／h）</t>
  </si>
  <si>
    <t>③-4熱供給方式</t>
  </si>
  <si>
    <t>No</t>
  </si>
  <si>
    <t>平成２７年度</t>
  </si>
  <si>
    <t>平成２８年度</t>
  </si>
  <si>
    <t>平成２９年度</t>
  </si>
  <si>
    <t>kW</t>
  </si>
  <si>
    <t>kW</t>
  </si>
  <si>
    <t>選択制度（FIT制度、RPS一括、RPS分離、その他）</t>
  </si>
  <si>
    <t>kWh</t>
  </si>
  <si>
    <t>GJ</t>
  </si>
  <si>
    <t>t</t>
  </si>
  <si>
    <t>kJ/kg</t>
  </si>
  <si>
    <t>t/t</t>
  </si>
  <si>
    <t>kWh/t</t>
  </si>
  <si>
    <t>蒸気ｔ当り発電電力量</t>
  </si>
  <si>
    <t>kWh/t</t>
  </si>
  <si>
    <t>%</t>
  </si>
  <si>
    <t>kWh</t>
  </si>
  <si>
    <r>
      <t>m</t>
    </r>
    <r>
      <rPr>
        <vertAlign val="superscript"/>
        <sz val="10"/>
        <rFont val="ＭＳ Ｐゴシック"/>
        <family val="3"/>
      </rPr>
      <t>3</t>
    </r>
  </si>
  <si>
    <r>
      <t>ｍ</t>
    </r>
    <r>
      <rPr>
        <vertAlign val="superscript"/>
        <sz val="10"/>
        <rFont val="ＭＳ Ｐゴシック"/>
        <family val="3"/>
      </rPr>
      <t>3</t>
    </r>
  </si>
  <si>
    <t>（                   ）使用量（その他使用されている燃料）</t>
  </si>
  <si>
    <r>
      <t>★1kcal=4.186kJ    1kg/cm</t>
    </r>
    <r>
      <rPr>
        <vertAlign val="superscript"/>
        <sz val="10"/>
        <rFont val="ＭＳ Ｐゴシック"/>
        <family val="3"/>
      </rPr>
      <t>2</t>
    </r>
    <r>
      <rPr>
        <sz val="10"/>
        <rFont val="ＭＳ Ｐゴシック"/>
        <family val="3"/>
      </rPr>
      <t>=0.098MPa</t>
    </r>
  </si>
  <si>
    <t>⑧竣工年(西暦)</t>
  </si>
  <si>
    <t>⑦竣工年(西暦)</t>
  </si>
  <si>
    <t>A</t>
  </si>
  <si>
    <t>B</t>
  </si>
  <si>
    <t>C</t>
  </si>
  <si>
    <t>D</t>
  </si>
  <si>
    <t>E</t>
  </si>
  <si>
    <t>K</t>
  </si>
  <si>
    <t>N</t>
  </si>
  <si>
    <t>R</t>
  </si>
  <si>
    <t>U</t>
  </si>
  <si>
    <t>V</t>
  </si>
  <si>
    <t>特定供給電力量</t>
  </si>
  <si>
    <t>W</t>
  </si>
  <si>
    <t>電気式（プラズマアーク）</t>
  </si>
  <si>
    <t>-</t>
  </si>
  <si>
    <t>新NO</t>
  </si>
  <si>
    <t>KEY</t>
  </si>
  <si>
    <t>回答</t>
  </si>
  <si>
    <t>整理番号</t>
  </si>
  <si>
    <t>地区</t>
  </si>
  <si>
    <t>都道府県名</t>
  </si>
  <si>
    <t>設置者</t>
  </si>
  <si>
    <t>施設名</t>
  </si>
  <si>
    <t>所在地</t>
  </si>
  <si>
    <t>記入者部署</t>
  </si>
  <si>
    <t>記入者電話番号</t>
  </si>
  <si>
    <t>焼却炉_形式</t>
  </si>
  <si>
    <t>焼却炉_全炉合計処理能力</t>
  </si>
  <si>
    <t>焼却炉_数</t>
  </si>
  <si>
    <t>焼却炉_処理方式</t>
  </si>
  <si>
    <t>焼却炉_メーカー名</t>
  </si>
  <si>
    <t>焼却炉_竣工年月</t>
  </si>
  <si>
    <t>焼却炉_設計発熱量_最高</t>
  </si>
  <si>
    <t>焼却炉_設計発熱量_基準</t>
  </si>
  <si>
    <t>焼却炉_設計発熱量_最低</t>
  </si>
  <si>
    <t>ボイラ_蒸気圧力</t>
  </si>
  <si>
    <t>ボイラ_蒸気温度</t>
  </si>
  <si>
    <t>ボイラ_1基当り蒸発量</t>
  </si>
  <si>
    <t>ボイラ_基数</t>
  </si>
  <si>
    <t>電気_受電方式</t>
  </si>
  <si>
    <t>電気_受電回線数</t>
  </si>
  <si>
    <t>電気_受電電圧（ｋV）</t>
  </si>
  <si>
    <t>主変圧器容量(kVA)</t>
  </si>
  <si>
    <t>発電設備_タービン形式</t>
  </si>
  <si>
    <t>発電設備_1台当り発電出力</t>
  </si>
  <si>
    <t>発電設備_発電機数</t>
  </si>
  <si>
    <t>蒸気タービン以外の
常用発電機出力(kW/台)</t>
  </si>
  <si>
    <t>発電機種類</t>
  </si>
  <si>
    <t>余熱利用設備_地域冷暖房_熱供給先</t>
  </si>
  <si>
    <t>余熱利用設備_地域冷暖房_
無償有償</t>
  </si>
  <si>
    <t>余熱利用設備_地域冷暖房_
熱供給能力</t>
  </si>
  <si>
    <t>余熱利用設備_地域冷暖房_
熱供給方式</t>
  </si>
  <si>
    <t>余熱利用設備_公共施設_
熱供給先</t>
  </si>
  <si>
    <t>余熱利用設備_公共施設_
無償有償</t>
  </si>
  <si>
    <t>余熱利用設備_公共施設_
熱供給能力</t>
  </si>
  <si>
    <t>余熱利用設備_公共施設_
熱供給方式</t>
  </si>
  <si>
    <t>余熱利用設備_その他_
熱供給先</t>
  </si>
  <si>
    <t>余熱利用設備_その他_
無償有償</t>
  </si>
  <si>
    <t>余熱利用設備_その他_
熱供給能力</t>
  </si>
  <si>
    <t>余熱利用設備_その他_
熱供給方式</t>
  </si>
  <si>
    <t>札幌市白石区東米里2170</t>
  </si>
  <si>
    <t>札幌市環境局環境事業部白石清掃工場</t>
  </si>
  <si>
    <t>011-211-2922</t>
  </si>
  <si>
    <t>）使用量</t>
  </si>
  <si>
    <t>注3 （</t>
  </si>
  <si>
    <t>会員施設</t>
  </si>
  <si>
    <t>施設コード</t>
  </si>
  <si>
    <t>工場名</t>
  </si>
  <si>
    <t>ア</t>
  </si>
  <si>
    <t>イ</t>
  </si>
  <si>
    <t>ウ</t>
  </si>
  <si>
    <t>エ</t>
  </si>
  <si>
    <t>オ</t>
  </si>
  <si>
    <t>ア</t>
  </si>
  <si>
    <t>イ</t>
  </si>
  <si>
    <t>ア</t>
  </si>
  <si>
    <t>イ</t>
  </si>
  <si>
    <t>ウ</t>
  </si>
  <si>
    <t>エ</t>
  </si>
  <si>
    <t>ウ</t>
  </si>
  <si>
    <t>その他</t>
  </si>
  <si>
    <t>その他</t>
  </si>
  <si>
    <t>直営</t>
  </si>
  <si>
    <t>委託</t>
  </si>
  <si>
    <t>PFI</t>
  </si>
  <si>
    <t>入札</t>
  </si>
  <si>
    <t>随意契約</t>
  </si>
  <si>
    <t>DBO</t>
  </si>
  <si>
    <t>DBM</t>
  </si>
  <si>
    <t>BTO</t>
  </si>
  <si>
    <t>BOT</t>
  </si>
  <si>
    <t>BOO</t>
  </si>
  <si>
    <t>直営</t>
  </si>
  <si>
    <t>委託</t>
  </si>
  <si>
    <t>財団化等</t>
  </si>
  <si>
    <t>実施あり</t>
  </si>
  <si>
    <t>実施なし</t>
  </si>
  <si>
    <t>業者名</t>
  </si>
  <si>
    <t>ない</t>
  </si>
  <si>
    <t>指定管理者</t>
  </si>
  <si>
    <t>小売電気事業者</t>
  </si>
  <si>
    <t>入札</t>
  </si>
  <si>
    <t>随意契約</t>
  </si>
  <si>
    <t>その他（附合契約等）</t>
  </si>
  <si>
    <t>検討していない・未定</t>
  </si>
  <si>
    <t>実施する予定は無い</t>
  </si>
  <si>
    <t>ア</t>
  </si>
  <si>
    <t>イ</t>
  </si>
  <si>
    <t>ウ</t>
  </si>
  <si>
    <t>エ</t>
  </si>
  <si>
    <t>オ</t>
  </si>
  <si>
    <t>カ</t>
  </si>
  <si>
    <t>ケ</t>
  </si>
  <si>
    <t>カ</t>
  </si>
  <si>
    <t>キ</t>
  </si>
  <si>
    <t>ク</t>
  </si>
  <si>
    <t>その他</t>
  </si>
  <si>
    <t>温水プール</t>
  </si>
  <si>
    <t>福祉施設</t>
  </si>
  <si>
    <t>浴場</t>
  </si>
  <si>
    <t>廃棄物処理施設・関連施設</t>
  </si>
  <si>
    <t>その他公共施設</t>
  </si>
  <si>
    <t>公民館</t>
  </si>
  <si>
    <t>民間会社（熱供給）</t>
  </si>
  <si>
    <t>民間会社（その他）</t>
  </si>
  <si>
    <t>(2)施設等の運営形態</t>
  </si>
  <si>
    <t>廃棄物処理施設・関連施設</t>
  </si>
  <si>
    <t>余熱利用施設</t>
  </si>
  <si>
    <t>その他公共施設</t>
  </si>
  <si>
    <t>民間事業者</t>
  </si>
  <si>
    <t>特定供給先</t>
  </si>
  <si>
    <t>全量供給</t>
  </si>
  <si>
    <t>横切り型部分供給</t>
  </si>
  <si>
    <t>通告型部分供給</t>
  </si>
  <si>
    <t>縦切り型部分供給</t>
  </si>
  <si>
    <t>E　上記の他、ごみ処理施設の余熱利用において現在抱えている懸案事項等</t>
  </si>
  <si>
    <t>○</t>
  </si>
  <si>
    <t>回答</t>
  </si>
  <si>
    <t>設置者
（市町村等）</t>
  </si>
  <si>
    <t>(1)運営形態</t>
  </si>
  <si>
    <t>A 工場の運営について</t>
  </si>
  <si>
    <t>(2)委託先決定方法</t>
  </si>
  <si>
    <t>(3)委託先</t>
  </si>
  <si>
    <t>プラントメーカー系列会社</t>
  </si>
  <si>
    <t>プラントメーカー系列会社以外</t>
  </si>
  <si>
    <t>B 余熱利用について</t>
  </si>
  <si>
    <t>(1)場外の熱供給先施設</t>
  </si>
  <si>
    <t>(1)場外への特定供給</t>
  </si>
  <si>
    <t>すでに実施</t>
  </si>
  <si>
    <t>実施を検討</t>
  </si>
  <si>
    <t>△△熱供給(株)</t>
  </si>
  <si>
    <t>蒸気</t>
  </si>
  <si>
    <t>ガソリン</t>
  </si>
  <si>
    <t>（１）の供給先施設はどのような施設ですか？※複数ある場合はすべて記入</t>
  </si>
  <si>
    <t>ウ　　ＦＩＴ（特定卸供給有）</t>
  </si>
  <si>
    <t>エ　　ＦＩＴ（特定卸供給無）</t>
  </si>
  <si>
    <t>オ　　その他（ＦＩＴ終了後等）</t>
  </si>
  <si>
    <t>ⅰ</t>
  </si>
  <si>
    <t>ⅱ-1</t>
  </si>
  <si>
    <t>ⅲ-1</t>
  </si>
  <si>
    <t>ⅱ-2</t>
  </si>
  <si>
    <t>ⅲ-2</t>
  </si>
  <si>
    <t>ⅳ</t>
  </si>
  <si>
    <t>ⅴ</t>
  </si>
  <si>
    <t>ⅴ-1</t>
  </si>
  <si>
    <t>ⅵ</t>
  </si>
  <si>
    <t>(3)電力の売電方法  ⅰ選択制度　</t>
  </si>
  <si>
    <t>②電話番号</t>
  </si>
  <si>
    <t>全炉合計
処理能力（ｔ/２４ｈ）</t>
  </si>
  <si>
    <t>タービン入口蒸気温度（℃）</t>
  </si>
  <si>
    <t xml:space="preserve"> タービン蒸気消費量（ｔ/ｈ/台）</t>
  </si>
  <si>
    <t>蒸気タービン以外の常用発電機出力(kW/台)</t>
  </si>
  <si>
    <t>無償／有償</t>
  </si>
  <si>
    <t>Ｅ　上記の他、ごみ焼却施設の余熱利用において現在抱えている懸案事項等はありますか？
　　※自由意見欄</t>
  </si>
  <si>
    <t>ウ　　未定</t>
  </si>
  <si>
    <t>ℓ</t>
  </si>
  <si>
    <r>
      <t>竣工年</t>
    </r>
    <r>
      <rPr>
        <sz val="9"/>
        <color indexed="8"/>
        <rFont val="ＭＳ Ｐゴシック"/>
        <family val="3"/>
      </rPr>
      <t>(西暦)</t>
    </r>
  </si>
  <si>
    <r>
      <t xml:space="preserve"> ボイラ蒸気圧力</t>
    </r>
    <r>
      <rPr>
        <sz val="9"/>
        <color indexed="8"/>
        <rFont val="ＭＳ Ｐゴシック"/>
        <family val="3"/>
      </rPr>
      <t>（Mpa）</t>
    </r>
  </si>
  <si>
    <r>
      <t xml:space="preserve"> ボイラ蒸発量</t>
    </r>
    <r>
      <rPr>
        <sz val="9"/>
        <color indexed="8"/>
        <rFont val="ＭＳ Ｐゴシック"/>
        <family val="3"/>
      </rPr>
      <t>（ｔ／ｈ）／基</t>
    </r>
  </si>
  <si>
    <r>
      <t>受電電圧</t>
    </r>
    <r>
      <rPr>
        <sz val="9"/>
        <color indexed="8"/>
        <rFont val="ＭＳ Ｐゴシック"/>
        <family val="3"/>
      </rPr>
      <t>（ｋV）</t>
    </r>
  </si>
  <si>
    <r>
      <t>発電出力</t>
    </r>
    <r>
      <rPr>
        <sz val="9"/>
        <color indexed="8"/>
        <rFont val="ＭＳ Ｐゴシック"/>
        <family val="3"/>
      </rPr>
      <t>（ｋW）/台</t>
    </r>
  </si>
  <si>
    <r>
      <t>熱供給能力</t>
    </r>
    <r>
      <rPr>
        <sz val="9"/>
        <color indexed="8"/>
        <rFont val="ＭＳ Ｐゴシック"/>
        <family val="3"/>
      </rPr>
      <t>（ＧJ/ｈ）</t>
    </r>
  </si>
  <si>
    <t>←　選択制度　ＦＩＴ制度orRPS分離orＲＰＳ一括orその他（ＦＩＴ終了後等）</t>
  </si>
  <si>
    <t>上記ⅱ-1の契約相手先との契約方法はどのようなものですか？</t>
  </si>
  <si>
    <t>上記ⅲ-1の契約相手先との契約方法はどのようなものですか？</t>
  </si>
  <si>
    <t>上記ⅴで自己託送を実施している場合、どのような供給方法ですか？</t>
  </si>
  <si>
    <t>←　会員以外の方は地区名は未記入で結構です。</t>
  </si>
  <si>
    <t>②溶融形式</t>
  </si>
  <si>
    <t xml:space="preserve"> 焼却炉形式</t>
  </si>
  <si>
    <t>（１２）　平成29年度の年間見学者数はどのくらいですか？</t>
  </si>
  <si>
    <t>下記の設問に○印又は、記述でお答え下さい。※平成３０年度現在の情報をご記入ください。</t>
  </si>
  <si>
    <t>関東</t>
  </si>
  <si>
    <t>←　工場に常駐している職員数を指す（区役所清掃課等の事務員等は含まない）</t>
  </si>
  <si>
    <t>←　受電電圧　22[kV],66[kV]など</t>
  </si>
  <si>
    <t>令和５年度　ごみ焼却施設余熱利用等施設のアンケート回答用紙（１／３）</t>
  </si>
  <si>
    <t>５ 運営形態</t>
  </si>
  <si>
    <t>６ 記入者部署・氏名・電話番号</t>
  </si>
  <si>
    <t>８</t>
  </si>
  <si>
    <t>９</t>
  </si>
  <si>
    <t>10</t>
  </si>
  <si>
    <t>←　非ＦＩＴ分またはＲＰＳ分離分を記入</t>
  </si>
  <si>
    <t>売電契約電力会社名</t>
  </si>
  <si>
    <t>売電先指定有無</t>
  </si>
  <si>
    <t>Q</t>
  </si>
  <si>
    <t>平成３０年度</t>
  </si>
  <si>
    <t>平成３１年度</t>
  </si>
  <si>
    <t>令和２年度</t>
  </si>
  <si>
    <t>令和３年度</t>
  </si>
  <si>
    <t>令和４年度</t>
  </si>
  <si>
    <t>受電契約形態(入札、随意契約、附合契約)</t>
  </si>
  <si>
    <t>受電契約電力会社名</t>
  </si>
  <si>
    <t>オ　　PFI</t>
  </si>
  <si>
    <t>　２　電力の売買について、下記の設問にお答え下さい。</t>
  </si>
  <si>
    <t>ア　　FIT</t>
  </si>
  <si>
    <t>エ　　その他</t>
  </si>
  <si>
    <t>イ　　非FIT(FIT終了を含む)</t>
  </si>
  <si>
    <t>ⅱ-1</t>
  </si>
  <si>
    <t>ア　　採用していない</t>
  </si>
  <si>
    <t>イ　　採用している</t>
  </si>
  <si>
    <t>（理由：</t>
  </si>
  <si>
    <t>ア　　燃料費等調整単価</t>
  </si>
  <si>
    <t>イ　　燃料価格調整項のみ</t>
  </si>
  <si>
    <t>ウ　　市場価格調整項のみ</t>
  </si>
  <si>
    <t>エ　　採用なし</t>
  </si>
  <si>
    <t>ⅲ-5</t>
  </si>
  <si>
    <t>ア　　市場価格</t>
  </si>
  <si>
    <t>イ　　BL電源市場の結果</t>
  </si>
  <si>
    <t>イ　　プロポーザルを実施し、小売へ売却</t>
  </si>
  <si>
    <t>エ　　随意契約により小売(地域新電力以外)へ売却</t>
  </si>
  <si>
    <t>オ　　市場売却</t>
  </si>
  <si>
    <t>カ　　その他</t>
  </si>
  <si>
    <t>FIP制度を利用した売却や諸手続きにおいて、業務委託を行っていますか。</t>
  </si>
  <si>
    <t>ア　　行っている</t>
  </si>
  <si>
    <t>イ　　行っていない(今後委託予定あり)</t>
  </si>
  <si>
    <t>ウ　　行っていない(今後も委託予定なし)</t>
  </si>
  <si>
    <t>ア　　固定単価</t>
  </si>
  <si>
    <t>イ　　変動単価</t>
  </si>
  <si>
    <t>ア　　FIT制度と同価格</t>
  </si>
  <si>
    <t>イ　　市場価格</t>
  </si>
  <si>
    <t>ウ　　その他</t>
  </si>
  <si>
    <t>　３　自己託送について、下記の設問にお答え下さい。</t>
  </si>
  <si>
    <t>（３）　（１）で自己託送を実施している場合、需給管理を委託していますか。</t>
  </si>
  <si>
    <t>ア　　委託している</t>
  </si>
  <si>
    <t>イ　　委託していない</t>
  </si>
  <si>
    <t>　４　容量市場について、下記の設問にお答え下さい。</t>
  </si>
  <si>
    <t>（１）　容量市場に参画していますか。</t>
  </si>
  <si>
    <t>ア　　参画している</t>
  </si>
  <si>
    <t>イ　　参画していない</t>
  </si>
  <si>
    <t>ア　　2024(R6)年度向け</t>
  </si>
  <si>
    <t>イ　　2025(R7)年度向け</t>
  </si>
  <si>
    <t>ウ　　2026(R8)年度向け</t>
  </si>
  <si>
    <t>エ　　2027(R9)年度向け</t>
  </si>
  <si>
    <t>ア　　安定電源</t>
  </si>
  <si>
    <t>イ　　発動指令電源</t>
  </si>
  <si>
    <t>ウ　　変動電源（単独）</t>
  </si>
  <si>
    <t>エ　　変動電源（アグリゲート）</t>
  </si>
  <si>
    <t>ア　　直接応札</t>
  </si>
  <si>
    <t>（５）　需給管理はどのように行う予定ですか</t>
  </si>
  <si>
    <t>イ　　プロポーザル</t>
  </si>
  <si>
    <t>ウ　　随意契約により小売（地域新電力）</t>
  </si>
  <si>
    <t>エ　　随意契約により小売（地域新電力以外）</t>
  </si>
  <si>
    <t>ア　　蒸気タービン発電機</t>
  </si>
  <si>
    <t>ウ　　その他</t>
  </si>
  <si>
    <t>　１　ノンファーム型接続について</t>
  </si>
  <si>
    <t>（１）　ノンファーム型接続対象施設ですか。</t>
  </si>
  <si>
    <t>ア　　対象施設である</t>
  </si>
  <si>
    <t>イ　　対象施設でない</t>
  </si>
  <si>
    <t>　５　非FIT非化石証書について</t>
  </si>
  <si>
    <t>ア　　非化石価値取引市場の価格</t>
  </si>
  <si>
    <t>イ　　非FIT非化石証書の最低価格</t>
  </si>
  <si>
    <t>（１）　FIT、FIP制度の申請または、申請の検討を行ったことがありますか。</t>
  </si>
  <si>
    <t>下記の設問に○印又は、記述でお答え下さい。※令和５年度現在の情報をご記入ください。</t>
  </si>
  <si>
    <t>C</t>
  </si>
  <si>
    <t>D</t>
  </si>
  <si>
    <t>ⅱ-2</t>
  </si>
  <si>
    <t>ⅱ-3</t>
  </si>
  <si>
    <t>ⅱ-4</t>
  </si>
  <si>
    <t>上記ⅱ-1の契約において、燃料費の調整単価を採用していますか。</t>
  </si>
  <si>
    <t>ⅱ-5</t>
  </si>
  <si>
    <t>ⅲ-1</t>
  </si>
  <si>
    <t>（２）　電力の購入方法はどのようになっていますか。</t>
  </si>
  <si>
    <t>)</t>
  </si>
  <si>
    <t>ウ　　その他</t>
  </si>
  <si>
    <t>イ　　随意契約または附合契約により、小売電気事業者から購入</t>
  </si>
  <si>
    <t>ア　　入札を実施し、小売へ売却</t>
  </si>
  <si>
    <r>
      <t>ウ　　</t>
    </r>
    <r>
      <rPr>
        <sz val="9"/>
        <color indexed="8"/>
        <rFont val="ＭＳ Ｐゴシック"/>
        <family val="3"/>
      </rPr>
      <t>随意契約により小売(地域新電力)へ売却</t>
    </r>
  </si>
  <si>
    <t>（４）　応札形態は次のうちどれに該当しますか。</t>
  </si>
  <si>
    <t>（３）　電源区分は次のうちどれに該当しますか。</t>
  </si>
  <si>
    <t>（４）　ＰＦＩ方式等はどのような方式を導入していますか。</t>
  </si>
  <si>
    <t>イ　　非常用発電機</t>
  </si>
  <si>
    <t xml:space="preserve">ウ　　その他
</t>
  </si>
  <si>
    <r>
      <t>ア　　</t>
    </r>
    <r>
      <rPr>
        <sz val="9"/>
        <color indexed="8"/>
        <rFont val="ＭＳ Ｐゴシック"/>
        <family val="3"/>
      </rPr>
      <t>④ノンファーム型接続バイオマス（専焼、地域資源（出力制御困難なものを除く））</t>
    </r>
  </si>
  <si>
    <r>
      <t>イ　　</t>
    </r>
    <r>
      <rPr>
        <sz val="9"/>
        <color indexed="8"/>
        <rFont val="ＭＳ Ｐゴシック"/>
        <family val="3"/>
      </rPr>
      <t>⑥その他のノンファーム型接続電源の出力制御（地域資源（出力制御困難なもの）及び長期固定電源）</t>
    </r>
    <r>
      <rPr>
        <sz val="10"/>
        <color indexed="8"/>
        <rFont val="ＭＳ Ｐゴシック"/>
        <family val="3"/>
      </rPr>
      <t xml:space="preserve">
</t>
    </r>
  </si>
  <si>
    <t>（３）　（２）の決定にあたって、一般送配電事業者と協議を行いましたか。</t>
  </si>
  <si>
    <t>ア　　協議を行った</t>
  </si>
  <si>
    <t>イ　　協議を行っていない</t>
  </si>
  <si>
    <t>　２　発電側課金制度について</t>
  </si>
  <si>
    <t>ア　　一般送配電事業者へ直接支払</t>
  </si>
  <si>
    <t>イ　　小売を介して一般送配電事業者へ支払</t>
  </si>
  <si>
    <t>　１　場外の熱供給先について</t>
  </si>
  <si>
    <t>エ　　その他</t>
  </si>
  <si>
    <t>P</t>
  </si>
  <si>
    <t>S</t>
  </si>
  <si>
    <t>O</t>
  </si>
  <si>
    <t>例　 CCUS、水素やメタンの利用など</t>
  </si>
  <si>
    <t>（１）　場外の熱供給先はどのような施設ですか。　※複数ある場合はすべて記入</t>
  </si>
  <si>
    <t>（２）　施設等の運営形態はどのようになっていますか。　※複数ある場合はすべて記入</t>
  </si>
  <si>
    <t>（１）の供給先施設はどのような施設ですか。　※複数ある場合はすべて記入</t>
  </si>
  <si>
    <t>上記ⅱ-1の契約において、売電単価決定の指標としているものはどれですか。　※複数回答可</t>
  </si>
  <si>
    <t>（２）　（１）で自己託送を実施している場合、どのような供給方法ですか。</t>
  </si>
  <si>
    <t>（１）　支払形態はどれを予定していますか。　※複数回答可</t>
  </si>
  <si>
    <t>選択制度　※複数ある場合はすべて記入</t>
  </si>
  <si>
    <t>契約相手先（非バイオマス分）はどれに該当しますか。</t>
  </si>
  <si>
    <t>上記ⅱ-1の契約相手先との契約方法はどのようなものですか。</t>
  </si>
  <si>
    <t>（７）　応札している発電機の種別はどれに該当しますか。</t>
  </si>
  <si>
    <t>（２）　委託先の決定方法についてお答えください。</t>
  </si>
  <si>
    <t>（２）　（１）で対象施設の場合、送電容量制約による出力制御順はどれに該当(予定)しますか。</t>
  </si>
  <si>
    <t>（</t>
  </si>
  <si>
    <t>）</t>
  </si>
  <si>
    <t>エ　　旧一般電気事業者の公表単価</t>
  </si>
  <si>
    <t>ア　　小売電気事業者</t>
  </si>
  <si>
    <t>イ　　その他</t>
  </si>
  <si>
    <t>オ　　その他</t>
  </si>
  <si>
    <t xml:space="preserve">  （電力売却との相殺含む)</t>
  </si>
  <si>
    <t>（２）　（１）で「ある」とお答えの場合、FIT、FIP制度の認定が下りなかったことがありますか。</t>
  </si>
  <si>
    <t>ア　　ある（FIT）</t>
  </si>
  <si>
    <t>イ　　ある（FIP）</t>
  </si>
  <si>
    <t>（４）　自治体等と民間事業者が共同出資で行う小売電気事業について実施していますか。</t>
  </si>
  <si>
    <t>（３）　非FIT非化石証書の単価決定にあたって、指標としているものはどれですか。　※複数回答可</t>
  </si>
  <si>
    <t>ⅲ-2</t>
  </si>
  <si>
    <r>
      <t>ウ　　</t>
    </r>
    <r>
      <rPr>
        <sz val="10"/>
        <color indexed="8"/>
        <rFont val="ＭＳ Ｐゴシック"/>
        <family val="3"/>
      </rPr>
      <t>随意契約(地域新電力)</t>
    </r>
  </si>
  <si>
    <t>オ　　その他</t>
  </si>
  <si>
    <t>ⅲ-3</t>
  </si>
  <si>
    <t>ⅲ-4</t>
  </si>
  <si>
    <t>ⅲ-6</t>
  </si>
  <si>
    <r>
      <t>エ　　</t>
    </r>
    <r>
      <rPr>
        <sz val="10"/>
        <color indexed="8"/>
        <rFont val="ＭＳ Ｐゴシック"/>
        <family val="3"/>
      </rPr>
      <t>随意契約(地域新電力以外)</t>
    </r>
  </si>
  <si>
    <r>
      <t>ⅱ　</t>
    </r>
    <r>
      <rPr>
        <b/>
        <u val="single"/>
        <sz val="10"/>
        <color indexed="8"/>
        <rFont val="ＭＳ Ｐゴシック"/>
        <family val="3"/>
      </rPr>
      <t>イ　非FITを選択された場合</t>
    </r>
    <r>
      <rPr>
        <sz val="10"/>
        <color indexed="8"/>
        <rFont val="ＭＳ Ｐゴシック"/>
        <family val="3"/>
      </rPr>
      <t>は、</t>
    </r>
    <r>
      <rPr>
        <b/>
        <u val="single"/>
        <sz val="10"/>
        <color indexed="8"/>
        <rFont val="ＭＳ Ｐゴシック"/>
        <family val="3"/>
      </rPr>
      <t>以下ⅱ-1～5</t>
    </r>
    <r>
      <rPr>
        <sz val="10"/>
        <color indexed="8"/>
        <rFont val="ＭＳ Ｐゴシック"/>
        <family val="3"/>
      </rPr>
      <t>をお答えください。</t>
    </r>
  </si>
  <si>
    <t>（１）　非FIT非化石証書は、電力とセットで売却していますか。　※複数回答可</t>
  </si>
  <si>
    <r>
      <t>ⅲ　</t>
    </r>
    <r>
      <rPr>
        <b/>
        <u val="single"/>
        <sz val="10"/>
        <color indexed="8"/>
        <rFont val="ＭＳ Ｐゴシック"/>
        <family val="3"/>
      </rPr>
      <t>ウ　FIPを選択された場合</t>
    </r>
    <r>
      <rPr>
        <sz val="10"/>
        <color indexed="8"/>
        <rFont val="ＭＳ Ｐゴシック"/>
        <family val="3"/>
      </rPr>
      <t>は、</t>
    </r>
    <r>
      <rPr>
        <b/>
        <u val="single"/>
        <sz val="10"/>
        <color indexed="8"/>
        <rFont val="ＭＳ Ｐゴシック"/>
        <family val="3"/>
      </rPr>
      <t>以下ⅲ-1～6</t>
    </r>
    <r>
      <rPr>
        <sz val="10"/>
        <color indexed="8"/>
        <rFont val="ＭＳ Ｐゴシック"/>
        <family val="3"/>
      </rPr>
      <t>をお答えください。</t>
    </r>
  </si>
  <si>
    <t>売電契約形態(入札、随意契約)</t>
  </si>
  <si>
    <t>上記ⅱ-1の契約において、従量料金単価(円/kWh)のほかに基本料金単価(円/kW)を採用していますか。</t>
  </si>
  <si>
    <t>ウ　　他自治体の入札結果</t>
  </si>
  <si>
    <t>FIP制度の利用は次のうちどれですか。</t>
  </si>
  <si>
    <t>ア　　新規利用</t>
  </si>
  <si>
    <t>イ　　FITから移行利用</t>
  </si>
  <si>
    <t>FIP電気(バイオマス電気)の売却先はどれですか。</t>
  </si>
  <si>
    <t>ア　　市場</t>
  </si>
  <si>
    <t>ウ　　アグリゲーター</t>
  </si>
  <si>
    <t>イ　　小売電気事業者</t>
  </si>
  <si>
    <t>ⅲ-2の売却先が小売電気事業者の場合、売却方法はどのように決定していますか。</t>
  </si>
  <si>
    <t>FIP電気(バイオマス電気)の売却単価は次のうちどれですか。</t>
  </si>
  <si>
    <t>FIP電気(バイオマス電気)の売却単価はどのように設定していますか。</t>
  </si>
  <si>
    <t>ア　　セット</t>
  </si>
  <si>
    <t>イ　　個別</t>
  </si>
  <si>
    <r>
      <t>　３　FIT、FIP制度の申請について(</t>
    </r>
    <r>
      <rPr>
        <u val="single"/>
        <sz val="10"/>
        <color indexed="8"/>
        <rFont val="ＭＳ Ｐゴシック"/>
        <family val="3"/>
      </rPr>
      <t>令和元年度以降の申請についてお答えください</t>
    </r>
    <r>
      <rPr>
        <sz val="10"/>
        <color indexed="8"/>
        <rFont val="ＭＳ Ｐゴシック"/>
        <family val="3"/>
      </rPr>
      <t>)</t>
    </r>
  </si>
  <si>
    <t>ウ　　ない</t>
  </si>
  <si>
    <t>（３）　（２）で「ある」とお答えの場合、理由はどのようなものですか。</t>
  </si>
  <si>
    <t>ア　　活用している</t>
  </si>
  <si>
    <t>イ　　活用していない</t>
  </si>
  <si>
    <t>イ　　アグリゲーターを介して応札</t>
  </si>
  <si>
    <t>（６）　アグリゲーターの選定方法はどれに該当しますか。</t>
  </si>
  <si>
    <t>ア　　転嫁する</t>
  </si>
  <si>
    <t>イ　　転嫁しない</t>
  </si>
  <si>
    <t>（１）　場外の施設等へ自営線などによる電力の特定供給を実施していますか。</t>
  </si>
  <si>
    <t>（２）　参画年度(実需給年度)を回答してください。　※複数ある場合はすべて記入</t>
  </si>
  <si>
    <t>（２）　（１）で非化石証書を個別に売却する場合、売却方法は次のうちどれですか。　※複数回答可</t>
  </si>
  <si>
    <r>
      <t>（４）　省エネ法等の定期報告において、非FIT非化石証書をCO</t>
    </r>
    <r>
      <rPr>
        <vertAlign val="subscript"/>
        <sz val="10"/>
        <color indexed="8"/>
        <rFont val="ＭＳ Ｐゴシック"/>
        <family val="3"/>
      </rPr>
      <t>2</t>
    </r>
    <r>
      <rPr>
        <sz val="10"/>
        <color indexed="8"/>
        <rFont val="ＭＳ Ｐゴシック"/>
        <family val="3"/>
      </rPr>
      <t>排出量の削減(オフセット)に活用していますか。</t>
    </r>
  </si>
  <si>
    <t>（２）　発電側課金の負担相当額を小売への売電価格に転嫁しますか。</t>
  </si>
  <si>
    <r>
      <t>（１）　自己託送を実施していますか。　</t>
    </r>
    <r>
      <rPr>
        <b/>
        <u val="single"/>
        <sz val="10"/>
        <color indexed="8"/>
        <rFont val="ＭＳ Ｐゴシック"/>
        <family val="3"/>
      </rPr>
      <t>※貴施設が送電元(供給側)となっているか教えてください</t>
    </r>
    <r>
      <rPr>
        <sz val="10"/>
        <color indexed="8"/>
        <rFont val="ＭＳ Ｐゴシック"/>
        <family val="3"/>
      </rPr>
      <t>。</t>
    </r>
  </si>
  <si>
    <t>（１）　貴施設においてカーボンニュートラルに向けて進めている取組があれば教えてください。</t>
  </si>
  <si>
    <t>C　発電事業に関する対応について</t>
  </si>
  <si>
    <t>D　カーボンニュートラルに向けた活動について</t>
  </si>
  <si>
    <t>E　上記の他、ごみ焼却施設の余熱利用において現在抱えている懸案事項等はありますか？
　　※自由意見欄</t>
  </si>
  <si>
    <t>５ 運営形態</t>
  </si>
  <si>
    <t>①運営</t>
  </si>
  <si>
    <t>②委託先</t>
  </si>
  <si>
    <t>②氏名</t>
  </si>
  <si>
    <t>③電話番号</t>
  </si>
  <si>
    <t>７ 焼却炉</t>
  </si>
  <si>
    <t>８ ボイラー</t>
  </si>
  <si>
    <t>９ 電気</t>
  </si>
  <si>
    <t>１０ 発電設備</t>
  </si>
  <si>
    <t>１１ 余熱利用設備</t>
  </si>
  <si>
    <t>平成３１年度</t>
  </si>
  <si>
    <t>令和３年度</t>
  </si>
  <si>
    <t>令和４年度</t>
  </si>
  <si>
    <t>Ａ</t>
  </si>
  <si>
    <t>kW</t>
  </si>
  <si>
    <t>Ｂ</t>
  </si>
  <si>
    <t>C</t>
  </si>
  <si>
    <t>kWh</t>
  </si>
  <si>
    <t>D</t>
  </si>
  <si>
    <t>　受電契約形態(入札、随意契約、附合契約)</t>
  </si>
  <si>
    <t>Ｅ</t>
  </si>
  <si>
    <t>　受電契約電力会社等</t>
  </si>
  <si>
    <t>F</t>
  </si>
  <si>
    <t>kWh</t>
  </si>
  <si>
    <t>G</t>
  </si>
  <si>
    <t>H</t>
  </si>
  <si>
    <t>選択制度（FIT制度、FIP制度、RPS一括、RPS分離）</t>
  </si>
  <si>
    <t>I</t>
  </si>
  <si>
    <t>J</t>
  </si>
  <si>
    <t>K</t>
  </si>
  <si>
    <t>　売電契約形態(入札、随意契約、附合契約)</t>
  </si>
  <si>
    <t>Ｌ</t>
  </si>
  <si>
    <t>　売電契約電力会社等</t>
  </si>
  <si>
    <t>M</t>
  </si>
  <si>
    <t>　売電先指定有無</t>
  </si>
  <si>
    <t>N</t>
  </si>
  <si>
    <t>Ｏ</t>
  </si>
  <si>
    <t>GJ</t>
  </si>
  <si>
    <t>Ｑ</t>
  </si>
  <si>
    <t>R</t>
  </si>
  <si>
    <t>%</t>
  </si>
  <si>
    <t>S</t>
  </si>
  <si>
    <t>%</t>
  </si>
  <si>
    <t>施設台帳へ</t>
  </si>
  <si>
    <t>④処理方式</t>
  </si>
  <si>
    <t>⑤メーカー名</t>
  </si>
  <si>
    <t>⑥竣工年・月</t>
  </si>
  <si>
    <t>⑦設計発熱量(kJ/kg)</t>
  </si>
  <si>
    <t>①電力の購入方法</t>
  </si>
  <si>
    <t>②電力の売却方法</t>
  </si>
  <si>
    <t>　非FIT</t>
  </si>
  <si>
    <t>　FIP</t>
  </si>
  <si>
    <t>③自己託送</t>
  </si>
  <si>
    <t>(1)実施の有無</t>
  </si>
  <si>
    <t>(2)供給方法</t>
  </si>
  <si>
    <t>(3)需給管理</t>
  </si>
  <si>
    <t>④容量市場</t>
  </si>
  <si>
    <t>(1)電源区分</t>
  </si>
  <si>
    <t>(2)需給管理</t>
  </si>
  <si>
    <t>⑤非FIT非化石証書</t>
  </si>
  <si>
    <t>(1)売却方法</t>
  </si>
  <si>
    <t>(2)CO2排出量の削減(オフセット)への活用有無</t>
  </si>
  <si>
    <t>⑥ノンファーム型接続</t>
  </si>
  <si>
    <t>(1)対象有無</t>
  </si>
  <si>
    <t>(2)出力制御順</t>
  </si>
  <si>
    <t>⑦発電側課金</t>
  </si>
  <si>
    <t>(1)支払形態</t>
  </si>
  <si>
    <t>(1)契約相手先</t>
  </si>
  <si>
    <t>(3)燃料費の調整単価</t>
  </si>
  <si>
    <t>(1)制度利用</t>
  </si>
  <si>
    <t>(2)FIP電気(バイオマス電気の売却先)</t>
  </si>
  <si>
    <t>(1)契約方法</t>
  </si>
  <si>
    <t>(2)契約相手先</t>
  </si>
  <si>
    <t>(2)契約方法</t>
  </si>
  <si>
    <t>FIT</t>
  </si>
  <si>
    <t>非FIT(FIT終了を含む)</t>
  </si>
  <si>
    <t>ウ　　FIP</t>
  </si>
  <si>
    <t>FIP</t>
  </si>
  <si>
    <t>その他</t>
  </si>
  <si>
    <t>個別アンケート回答(令和５年度)</t>
  </si>
  <si>
    <t>東京都</t>
  </si>
  <si>
    <t>技術係</t>
  </si>
  <si>
    <t>清掃　太郎</t>
  </si>
  <si>
    <t>00-0000-0000</t>
  </si>
  <si>
    <t>00-0000-0000</t>
  </si>
  <si>
    <t>全連続式</t>
  </si>
  <si>
    <t>全連続式</t>
  </si>
  <si>
    <t>ストーカ炉</t>
  </si>
  <si>
    <t>抽気復水</t>
  </si>
  <si>
    <t>ガスタービン発電機</t>
  </si>
  <si>
    <t>●●熱供給(株)　</t>
  </si>
  <si>
    <t>●●熱供給(株)</t>
  </si>
  <si>
    <t>有償</t>
  </si>
  <si>
    <t>無償</t>
  </si>
  <si>
    <t>高温水</t>
  </si>
  <si>
    <t>△△熱供給(株)</t>
  </si>
  <si>
    <t>工場内</t>
  </si>
  <si>
    <t>○○株式会社</t>
  </si>
  <si>
    <t>随意</t>
  </si>
  <si>
    <t>○○株式会社</t>
  </si>
  <si>
    <t>有</t>
  </si>
  <si>
    <t>無</t>
  </si>
  <si>
    <t>はつでんｔ</t>
  </si>
  <si>
    <t>○○株式会社</t>
  </si>
  <si>
    <t>○○株式会社</t>
  </si>
  <si>
    <t>(2)小売への転嫁</t>
  </si>
  <si>
    <t>R5全施設台帳(帳票形式)</t>
  </si>
  <si>
    <t>H30_契約電力_主契約</t>
  </si>
  <si>
    <t>H30_契約電力_自家発補給</t>
  </si>
  <si>
    <t>H30_発電電力量</t>
  </si>
  <si>
    <t>H30_売電電力量</t>
  </si>
  <si>
    <t>H30選択制度
(FIT,RPS分離,RPS一括)</t>
  </si>
  <si>
    <t>H30 RPS分離分、
売却RPS量</t>
  </si>
  <si>
    <t>H30_売熱供給量</t>
  </si>
  <si>
    <t>H30_売熱収入</t>
  </si>
  <si>
    <t>H30_ごみ焼却量</t>
  </si>
  <si>
    <t>H30_発電端効率</t>
  </si>
  <si>
    <t>H30_バイオマス比率_
年間平均</t>
  </si>
  <si>
    <t>H30_受電電力量</t>
  </si>
  <si>
    <t>H30_受電電力量(金額)</t>
  </si>
  <si>
    <t>H30_受電契約形態</t>
  </si>
  <si>
    <t>H30_受電契約電力会社名</t>
  </si>
  <si>
    <t>H30_売電収入
(バイオマス分)</t>
  </si>
  <si>
    <t>H30 売電収入
(非ﾊﾞｲｵﾏｽ分)</t>
  </si>
  <si>
    <t>H30 売電契約形態(入札、随意契約)</t>
  </si>
  <si>
    <t>H30 売電契約電力会社名</t>
  </si>
  <si>
    <t>H30 売電先指定有無</t>
  </si>
  <si>
    <t>H31_契約電力_主契約</t>
  </si>
  <si>
    <t>H31_契約電力_自家発補給</t>
  </si>
  <si>
    <t>H31_受電電力量</t>
  </si>
  <si>
    <t>H31_受電電力量(金額)</t>
  </si>
  <si>
    <t>H31_受電契約形態</t>
  </si>
  <si>
    <t>H31_受電契約電力会社名</t>
  </si>
  <si>
    <t>H31_発電電力量</t>
  </si>
  <si>
    <t>H31_売電電力量</t>
  </si>
  <si>
    <t>H31選択制度
(FIT,RPS分離,RPS一括)</t>
  </si>
  <si>
    <t>H31_売電収入
(バイオマス分)</t>
  </si>
  <si>
    <t>H31 売電収入
(非ﾊﾞｲｵﾏｽ分)</t>
  </si>
  <si>
    <t>H31 売電契約形態(入札、随意契約)</t>
  </si>
  <si>
    <t>H31 売電契約電力会社名</t>
  </si>
  <si>
    <t>H31 売電先指定有無</t>
  </si>
  <si>
    <t>H31 RPS分離分、
売却RPS量</t>
  </si>
  <si>
    <t>H31_売熱供給量</t>
  </si>
  <si>
    <t>H31_売熱収入</t>
  </si>
  <si>
    <t>H31_ごみ焼却量</t>
  </si>
  <si>
    <t>H31_発電端効率</t>
  </si>
  <si>
    <t>H31_バイオマス比率_
年間平均</t>
  </si>
  <si>
    <t>R2_契約電力_主契約</t>
  </si>
  <si>
    <t>R2_契約電力_自家発補給</t>
  </si>
  <si>
    <t>R2_受電電力量</t>
  </si>
  <si>
    <t>R2_受電電力量(金額)</t>
  </si>
  <si>
    <t>R2_受電契約形態</t>
  </si>
  <si>
    <t>R2_受電契約電力会社名</t>
  </si>
  <si>
    <t>R2_発電電力量</t>
  </si>
  <si>
    <t>R2_売電電力量</t>
  </si>
  <si>
    <t>R2選択制度
(FIT,RPS分離,RPS一括)</t>
  </si>
  <si>
    <t>R2_売電収入
(バイオマス分)</t>
  </si>
  <si>
    <t>R2 売電収入
(非ﾊﾞｲｵﾏｽ分)</t>
  </si>
  <si>
    <t>R2 売電契約形態(入札、随意契約)</t>
  </si>
  <si>
    <t>R2 売電契約電力会社名</t>
  </si>
  <si>
    <t>R2 売電先指定有無</t>
  </si>
  <si>
    <t>R2 RPS分離分、
売却RPS量</t>
  </si>
  <si>
    <t>R2_売熱供給量</t>
  </si>
  <si>
    <t>R2_売熱収入</t>
  </si>
  <si>
    <t>R2_ごみ焼却量</t>
  </si>
  <si>
    <t>R2_発電端効率</t>
  </si>
  <si>
    <t>R2_バイオマス比率_
年間平均</t>
  </si>
  <si>
    <t>R3_契約電力_主契約</t>
  </si>
  <si>
    <t>R3_契約電力_自家発補給</t>
  </si>
  <si>
    <t>R3_受電電力量</t>
  </si>
  <si>
    <t>R3_受電電力量(金額)</t>
  </si>
  <si>
    <t>R3_受電契約形態</t>
  </si>
  <si>
    <t>R3_受電契約電力会社名</t>
  </si>
  <si>
    <t>R3_発電電力量</t>
  </si>
  <si>
    <t>R3_売電電力量</t>
  </si>
  <si>
    <t>R3選択制度
(FIT,RPS分離,RPS一括)</t>
  </si>
  <si>
    <t>R3_売電収入
(バイオマス分)</t>
  </si>
  <si>
    <t>R3 売電収入
(非ﾊﾞｲｵﾏｽ分)</t>
  </si>
  <si>
    <t>R3 売電契約形態(入札、随意契約)</t>
  </si>
  <si>
    <t>R3 売電契約電力会社名</t>
  </si>
  <si>
    <t>R3 売電先指定有無</t>
  </si>
  <si>
    <t>R3 RPS分離分、
売却RPS量</t>
  </si>
  <si>
    <t>R3_売熱供給量</t>
  </si>
  <si>
    <t>R3_売熱収入</t>
  </si>
  <si>
    <t>R3_ごみ焼却量</t>
  </si>
  <si>
    <t>R3_発電端効率</t>
  </si>
  <si>
    <t>R3_バイオマス比率_
年間平均</t>
  </si>
  <si>
    <t>R4_契約電力_主契約</t>
  </si>
  <si>
    <t>R4_契約電力_自家発補給</t>
  </si>
  <si>
    <t>R4_受電電力量</t>
  </si>
  <si>
    <t>R4_受電電力量(金額)</t>
  </si>
  <si>
    <t>R4_受電契約形態</t>
  </si>
  <si>
    <t>R4_受電契約電力会社名</t>
  </si>
  <si>
    <t>R4_発電電力量</t>
  </si>
  <si>
    <t>R4_売電電力量</t>
  </si>
  <si>
    <t>R4選択制度
(FIT,RPS分離,RPS一括)</t>
  </si>
  <si>
    <t>R4_売電収入
(バイオマス分)</t>
  </si>
  <si>
    <t>R4 売電収入
(非ﾊﾞｲｵﾏｽ分)</t>
  </si>
  <si>
    <t>R4 売電契約形態(入札、随意契約)</t>
  </si>
  <si>
    <t>R4 売電契約電力会社名</t>
  </si>
  <si>
    <t>R4 売電先指定有無</t>
  </si>
  <si>
    <t>R4 RPS分離分、
売却RPS量</t>
  </si>
  <si>
    <t>R4_売熱供給量</t>
  </si>
  <si>
    <t>R4_売熱収入</t>
  </si>
  <si>
    <t>R4_ごみ焼却量</t>
  </si>
  <si>
    <t>R4_発電端効率</t>
  </si>
  <si>
    <t>R4_バイオマス比率_
年間平均</t>
  </si>
  <si>
    <t>会社名(プラントメーカー以外)</t>
  </si>
  <si>
    <t>会社名(プラントメーカー以外)</t>
  </si>
  <si>
    <t>(4)PFIの方式</t>
  </si>
  <si>
    <t>カ</t>
  </si>
  <si>
    <t>PFI</t>
  </si>
  <si>
    <t>(2)電力の購入方法</t>
  </si>
  <si>
    <t>入札を実施し、小売電気事業者から購入</t>
  </si>
  <si>
    <t>業者名</t>
  </si>
  <si>
    <t>随意契約または附合契約により、小売電気事業者から購入</t>
  </si>
  <si>
    <t>FIT</t>
  </si>
  <si>
    <t>非FIT</t>
  </si>
  <si>
    <t>FIP</t>
  </si>
  <si>
    <t>その他（記入）</t>
  </si>
  <si>
    <t>(3)ⅱ-1 非FITの契約先</t>
  </si>
  <si>
    <t>その他(記入)</t>
  </si>
  <si>
    <t>(3)ⅱ-2　非FITの契約方法</t>
  </si>
  <si>
    <t>採用していない</t>
  </si>
  <si>
    <t>(3)ⅱ-3　非FITの基本料金単価採用有無</t>
  </si>
  <si>
    <t>採用している</t>
  </si>
  <si>
    <t>理由</t>
  </si>
  <si>
    <t>(3)ⅱ-4　燃料費の調整単価</t>
  </si>
  <si>
    <t>燃料費等調整単価</t>
  </si>
  <si>
    <t>燃料価格調整項のみ</t>
  </si>
  <si>
    <t>市場価格調整項のみ</t>
  </si>
  <si>
    <t>採用なし</t>
  </si>
  <si>
    <t>(3)ⅱ-5　売電単価決定の指標</t>
  </si>
  <si>
    <t>オ</t>
  </si>
  <si>
    <t>市場価格</t>
  </si>
  <si>
    <t>他自治体の入札結果</t>
  </si>
  <si>
    <t>その他</t>
  </si>
  <si>
    <t>BL電源市場の結果</t>
  </si>
  <si>
    <t>旧一般電気事業者の公表単価</t>
  </si>
  <si>
    <t>その他(記入)</t>
  </si>
  <si>
    <t>(3)ⅲ-1　FIP制度の利用</t>
  </si>
  <si>
    <t>新規利用</t>
  </si>
  <si>
    <t>FITから移行利用</t>
  </si>
  <si>
    <t>(3)ⅲ-2　FIP電気(バイオマス電気)の売却先</t>
  </si>
  <si>
    <t>市場</t>
  </si>
  <si>
    <t>小売電気事業者</t>
  </si>
  <si>
    <t>ウ　　アグリゲーター</t>
  </si>
  <si>
    <t>アグリゲーター</t>
  </si>
  <si>
    <t>(3)ⅲ-3　売却先が小売の場合、売却方法の決定</t>
  </si>
  <si>
    <t>プロポーザル</t>
  </si>
  <si>
    <t>随意契約(地域新電力)</t>
  </si>
  <si>
    <t>随意契約(地域新電力以外)</t>
  </si>
  <si>
    <t>(3)ⅲ-4　FIP電気の売却単価</t>
  </si>
  <si>
    <t>固定単価</t>
  </si>
  <si>
    <t>変動単価</t>
  </si>
  <si>
    <t>FIT制度と同価格</t>
  </si>
  <si>
    <t>市場価格</t>
  </si>
  <si>
    <t>(3)ⅲ-5　FIP電気の売却単価の設定</t>
  </si>
  <si>
    <t>(3)ⅲ-6　業務委託について</t>
  </si>
  <si>
    <t>行っている</t>
  </si>
  <si>
    <t>行っていない(今後委託予定あり)</t>
  </si>
  <si>
    <t>行っていない(今後も委託予定なし)</t>
  </si>
  <si>
    <t>（４）　自治体等と民間事業者が共同出資で行う小売電気事業</t>
  </si>
  <si>
    <t>ウ</t>
  </si>
  <si>
    <t>エ</t>
  </si>
  <si>
    <t>すでに実施している</t>
  </si>
  <si>
    <t>実施を検討している</t>
  </si>
  <si>
    <t>検討していない・未定</t>
  </si>
  <si>
    <t>実施する予定は無い</t>
  </si>
  <si>
    <t>2 電力の売買について</t>
  </si>
  <si>
    <t>1 場外の熱供給先について</t>
  </si>
  <si>
    <t>3自己託送について</t>
  </si>
  <si>
    <t>(1)自己託送の実施</t>
  </si>
  <si>
    <t>(3)需給管理の委託</t>
  </si>
  <si>
    <t>4容量市場について</t>
  </si>
  <si>
    <t>(1)参画有無</t>
  </si>
  <si>
    <t>参画している</t>
  </si>
  <si>
    <t>参画していない</t>
  </si>
  <si>
    <t>2024(R6)年度向け</t>
  </si>
  <si>
    <t>(2)参画年度(実需給年度)</t>
  </si>
  <si>
    <t>(3)電源区分</t>
  </si>
  <si>
    <t>安定電源</t>
  </si>
  <si>
    <t>発動指令電源</t>
  </si>
  <si>
    <t>変動電源（単独）</t>
  </si>
  <si>
    <t>変動電源（アグリゲート）</t>
  </si>
  <si>
    <t>(4)応札形態</t>
  </si>
  <si>
    <t>直接応札</t>
  </si>
  <si>
    <t>アグリゲーターを介して応札</t>
  </si>
  <si>
    <t>(5)需給管理</t>
  </si>
  <si>
    <t>(6)アグリゲーターの選定方法</t>
  </si>
  <si>
    <t>(7)応札している発電機</t>
  </si>
  <si>
    <t>ウ　　随意契約により小売（地域新電力）</t>
  </si>
  <si>
    <t>随意契約により小売（地域新電力）</t>
  </si>
  <si>
    <t>随意契約により小売（地域新電力以外）</t>
  </si>
  <si>
    <t>蒸気タービン発電機</t>
  </si>
  <si>
    <t>非常用発電機</t>
  </si>
  <si>
    <t>セット</t>
  </si>
  <si>
    <t>個別</t>
  </si>
  <si>
    <t>(1)非化石証書は電力とセットか</t>
  </si>
  <si>
    <t>(2)　(1)で非化石証書を個別に売却する場合、売却方法</t>
  </si>
  <si>
    <t>入札を実施し、小売へ売却</t>
  </si>
  <si>
    <t>プロポーザルを実施し、小売へ売却</t>
  </si>
  <si>
    <t>随意契約により小売(地域新電力)へ売却</t>
  </si>
  <si>
    <t>随意契約により小売(地域新電力以外)へ売却</t>
  </si>
  <si>
    <t>市場売却</t>
  </si>
  <si>
    <t>(3)非FIT非化石証書の単価決定指標</t>
  </si>
  <si>
    <t>非化石価値取引市場の価格</t>
  </si>
  <si>
    <t>非FIT非化石証書の最低価格</t>
  </si>
  <si>
    <t>(4)CO2排出量の削減(オフセット)に活用</t>
  </si>
  <si>
    <t>5非化石証書について</t>
  </si>
  <si>
    <t>活用している</t>
  </si>
  <si>
    <t>活用していない</t>
  </si>
  <si>
    <t>(1)ノンファーム型接続対象施設か</t>
  </si>
  <si>
    <t>対象施設である</t>
  </si>
  <si>
    <t>対象施設でない</t>
  </si>
  <si>
    <t>(2)　(1)で対象施設の場合、送電容量制約による出力制御順</t>
  </si>
  <si>
    <t>ウ</t>
  </si>
  <si>
    <t>④ノンファーム型接続バイオマス</t>
  </si>
  <si>
    <t>⑥その他のノンファーム型接続電源</t>
  </si>
  <si>
    <t>(3)　(2)の決定にあたって協議の有無</t>
  </si>
  <si>
    <t>協議を行った</t>
  </si>
  <si>
    <t>協議を行っていない</t>
  </si>
  <si>
    <t>(1)支払形態(予定)</t>
  </si>
  <si>
    <t>(2)小売への転嫁</t>
  </si>
  <si>
    <t>一般送配電事業者へ直接支払</t>
  </si>
  <si>
    <t>小売を介して一般送配電事業者へ支払</t>
  </si>
  <si>
    <t>転嫁する</t>
  </si>
  <si>
    <t>転嫁しない</t>
  </si>
  <si>
    <t>(1)FIT、FIP制度の申請または申請の検討を行ったことがあるか。</t>
  </si>
  <si>
    <t>ア　　ある（FIT）</t>
  </si>
  <si>
    <t>ある（FIT）</t>
  </si>
  <si>
    <t>ある（FIP）</t>
  </si>
  <si>
    <t>ある</t>
  </si>
  <si>
    <t>(2)　(1)であるの場合、認定が下りなかったことがあるか。</t>
  </si>
  <si>
    <t>(3)　(2)であるの場合、理由</t>
  </si>
  <si>
    <t>理由</t>
  </si>
  <si>
    <t>D　カーボンニュートラルに向けた活動について</t>
  </si>
  <si>
    <t>(1)カーボンニュートラルに向けて進めている取組</t>
  </si>
  <si>
    <t>1　ノンファーム型接続について</t>
  </si>
  <si>
    <t>2　発電側課金について</t>
  </si>
  <si>
    <t>3　FIT、FIP制度の申請について(令和元年度以降の申請)</t>
  </si>
  <si>
    <t>その他(記入)</t>
  </si>
  <si>
    <t>その他(記入)</t>
  </si>
  <si>
    <t>委託している</t>
  </si>
  <si>
    <t>委託していない</t>
  </si>
  <si>
    <t>2025(R7)年度向け</t>
  </si>
  <si>
    <t>2026(R8)年度向け</t>
  </si>
  <si>
    <t>2027(R9)年度向け</t>
  </si>
  <si>
    <t>(2)自己託送の供給方法</t>
  </si>
  <si>
    <t>1 工場の運営状況について</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</si>
</sst>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C11]#"/>
    <numFmt numFmtId="178" formatCode="yyyy&quot;年&quot;m&quot;月&quot;;@"/>
    <numFmt numFmtId="179" formatCode="0.0"/>
    <numFmt numFmtId="180" formatCode="00\-000\-00\-000"/>
    <numFmt numFmtId="181" formatCode="0.00_ "/>
    <numFmt numFmtId="182" formatCode="0.000_ "/>
    <numFmt numFmtId="183" formatCode="0.0_ "/>
    <numFmt numFmtId="184" formatCode="#,##0_);[Red]\(#,##0\)"/>
    <numFmt numFmtId="185" formatCode="#,##0.0;[Red]\-#,##0.0"/>
    <numFmt numFmtId="186" formatCode="0.0_);[Red]\(0.0\)"/>
    <numFmt numFmtId="187" formatCode="#,##0.0_);[Red]\(#,##0.0\)"/>
    <numFmt numFmtId="188" formatCode="#,##0.00_);[Red]\(#,##0.00\)"/>
    <numFmt numFmtId="189" formatCode="0.000"/>
    <numFmt numFmtId="190" formatCode="#,##0.000;[Red]\-#,##0.000"/>
    <numFmt numFmtId="191" formatCode="0.0%"/>
    <numFmt numFmtId="192" formatCode="#,##0_ ;[Red]\-#,##0\ "/>
    <numFmt numFmtId="193" formatCode="#,##0.0"/>
    <numFmt numFmtId="194" formatCode="0.0&quot;kW&quot;"/>
    <numFmt numFmtId="195" formatCode="0.0&quot;㎡&quot;"/>
    <numFmt numFmtId="196" formatCode="0&quot;kW&quot;"/>
    <numFmt numFmtId="197" formatCode="0&quot;㎡&quot;"/>
    <numFmt numFmtId="198" formatCode="0.00&quot;㎡&quot;"/>
    <numFmt numFmtId="199" formatCode="0,000&quot;㎡&quot;"/>
    <numFmt numFmtId="200" formatCode="0.00&quot;kW&quot;"/>
    <numFmt numFmtId="201" formatCode="0.000&quot;kW&quot;"/>
    <numFmt numFmtId="202" formatCode="#,##0.0_ "/>
    <numFmt numFmtId="203" formatCode="0.00_);[Red]\(0.00\)"/>
    <numFmt numFmtId="204" formatCode="0.000000"/>
    <numFmt numFmtId="205" formatCode="0.00000"/>
    <numFmt numFmtId="206" formatCode="0.0000"/>
    <numFmt numFmtId="207" formatCode="#,##0.00_ "/>
  </numFmts>
  <fonts count="84">
    <font>
      <sz val="11"/>
      <name val="ＭＳ Ｐゴシック"/>
      <family val="3"/>
    </font>
    <font>
      <sz val="11"/>
      <color indexed="8"/>
      <name val="ＭＳ Ｐゴシック"/>
      <family val="3"/>
    </font>
    <font>
      <sz val="6"/>
      <name val="ＭＳ Ｐゴシック"/>
      <family val="3"/>
    </font>
    <font>
      <sz val="10"/>
      <name val="ＭＳ Ｐゴシック"/>
      <family val="3"/>
    </font>
    <font>
      <sz val="10"/>
      <color indexed="10"/>
      <name val="ＭＳ Ｐゴシック"/>
      <family val="3"/>
    </font>
    <font>
      <sz val="9"/>
      <name val="ＭＳ Ｐゴシック"/>
      <family val="3"/>
    </font>
    <font>
      <sz val="8"/>
      <name val="ＭＳ Ｐゴシック"/>
      <family val="3"/>
    </font>
    <font>
      <vertAlign val="superscript"/>
      <sz val="8"/>
      <name val="ＭＳ Ｐゴシック"/>
      <family val="3"/>
    </font>
    <font>
      <vertAlign val="superscript"/>
      <sz val="9"/>
      <name val="ＭＳ Ｐゴシック"/>
      <family val="3"/>
    </font>
    <font>
      <b/>
      <sz val="10"/>
      <name val="ＭＳ Ｐゴシック"/>
      <family val="3"/>
    </font>
    <font>
      <sz val="11"/>
      <color indexed="9"/>
      <name val="ＭＳ Ｐゴシック"/>
      <family val="3"/>
    </font>
    <font>
      <sz val="11"/>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0.5"/>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明朝"/>
      <family val="1"/>
    </font>
    <font>
      <sz val="14"/>
      <name val="ＭＳ 明朝"/>
      <family val="1"/>
    </font>
    <font>
      <sz val="11"/>
      <color indexed="17"/>
      <name val="ＭＳ Ｐゴシック"/>
      <family val="3"/>
    </font>
    <font>
      <sz val="12"/>
      <name val="ＭＳ Ｐゴシック"/>
      <family val="3"/>
    </font>
    <font>
      <vertAlign val="superscript"/>
      <sz val="10"/>
      <name val="ＭＳ Ｐゴシック"/>
      <family val="3"/>
    </font>
    <font>
      <sz val="10"/>
      <color indexed="8"/>
      <name val="ＭＳ Ｐゴシック"/>
      <family val="3"/>
    </font>
    <font>
      <sz val="9"/>
      <color indexed="8"/>
      <name val="ＭＳ Ｐゴシック"/>
      <family val="3"/>
    </font>
    <font>
      <sz val="6"/>
      <name val="ＭＳ 明朝"/>
      <family val="1"/>
    </font>
    <font>
      <sz val="8"/>
      <color indexed="8"/>
      <name val="ＭＳ Ｐゴシック"/>
      <family val="3"/>
    </font>
    <font>
      <u val="single"/>
      <sz val="10"/>
      <color indexed="8"/>
      <name val="ＭＳ Ｐゴシック"/>
      <family val="3"/>
    </font>
    <font>
      <b/>
      <u val="single"/>
      <sz val="10"/>
      <color indexed="8"/>
      <name val="ＭＳ Ｐゴシック"/>
      <family val="3"/>
    </font>
    <font>
      <vertAlign val="subscript"/>
      <sz val="10"/>
      <color indexed="8"/>
      <name val="ＭＳ Ｐゴシック"/>
      <family val="3"/>
    </font>
    <font>
      <b/>
      <sz val="11"/>
      <name val="ＭＳ Ｐゴシック"/>
      <family val="3"/>
    </font>
    <font>
      <u val="single"/>
      <sz val="11"/>
      <color indexed="12"/>
      <name val="ＭＳ Ｐゴシック"/>
      <family val="3"/>
    </font>
    <font>
      <u val="single"/>
      <sz val="11"/>
      <color indexed="20"/>
      <name val="ＭＳ Ｐゴシック"/>
      <family val="3"/>
    </font>
    <font>
      <b/>
      <sz val="11"/>
      <color indexed="12"/>
      <name val="ＭＳ Ｐゴシック"/>
      <family val="3"/>
    </font>
    <font>
      <sz val="12"/>
      <color indexed="8"/>
      <name val="ＭＳ Ｐゴシック"/>
      <family val="3"/>
    </font>
    <font>
      <b/>
      <sz val="10"/>
      <color indexed="8"/>
      <name val="ＭＳ Ｐゴシック"/>
      <family val="3"/>
    </font>
    <font>
      <sz val="9"/>
      <color indexed="10"/>
      <name val="ＭＳ Ｐゴシック"/>
      <family val="3"/>
    </font>
    <font>
      <sz val="9"/>
      <name val="Meiryo UI"/>
      <family val="3"/>
    </font>
    <font>
      <sz val="11"/>
      <color indexed="8"/>
      <name val="Calibri"/>
      <family val="2"/>
    </font>
    <font>
      <sz val="10.5"/>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Ｐゴシック"/>
      <family val="3"/>
    </font>
    <font>
      <u val="single"/>
      <sz val="11"/>
      <color theme="11"/>
      <name val="ＭＳ Ｐゴシック"/>
      <family val="3"/>
    </font>
    <font>
      <sz val="11"/>
      <color rgb="FF006100"/>
      <name val="Calibri"/>
      <family val="3"/>
    </font>
    <font>
      <sz val="10"/>
      <color rgb="FFFF0000"/>
      <name val="ＭＳ Ｐゴシック"/>
      <family val="3"/>
    </font>
    <font>
      <sz val="11"/>
      <color rgb="FFFF0000"/>
      <name val="ＭＳ Ｐゴシック"/>
      <family val="3"/>
    </font>
    <font>
      <sz val="11"/>
      <color theme="0"/>
      <name val="ＭＳ Ｐゴシック"/>
      <family val="3"/>
    </font>
    <font>
      <sz val="11"/>
      <color theme="1"/>
      <name val="ＭＳ Ｐゴシック"/>
      <family val="3"/>
    </font>
    <font>
      <sz val="11"/>
      <name val="Calibri"/>
      <family val="3"/>
    </font>
    <font>
      <sz val="9"/>
      <color theme="1"/>
      <name val="Calibri"/>
      <family val="3"/>
    </font>
    <font>
      <b/>
      <sz val="11"/>
      <color theme="10"/>
      <name val="ＭＳ Ｐゴシック"/>
      <family val="3"/>
    </font>
    <font>
      <sz val="8"/>
      <color theme="1"/>
      <name val="ＭＳ Ｐゴシック"/>
      <family val="3"/>
    </font>
    <font>
      <sz val="9"/>
      <color theme="1"/>
      <name val="ＭＳ Ｐゴシック"/>
      <family val="3"/>
    </font>
    <font>
      <sz val="12"/>
      <color theme="1"/>
      <name val="ＭＳ Ｐゴシック"/>
      <family val="3"/>
    </font>
    <font>
      <b/>
      <sz val="10"/>
      <color theme="1"/>
      <name val="ＭＳ Ｐゴシック"/>
      <family val="3"/>
    </font>
    <font>
      <b/>
      <u val="single"/>
      <sz val="10"/>
      <color theme="1"/>
      <name val="ＭＳ Ｐゴシック"/>
      <family val="3"/>
    </font>
    <font>
      <sz val="9"/>
      <color rgb="FFFF0000"/>
      <name val="ＭＳ Ｐゴシック"/>
      <family val="3"/>
    </font>
  </fonts>
  <fills count="6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99"/>
        <bgColor indexed="64"/>
      </patternFill>
    </fill>
    <fill>
      <patternFill patternType="solid">
        <fgColor theme="3"/>
        <bgColor indexed="64"/>
      </patternFill>
    </fill>
    <fill>
      <patternFill patternType="solid">
        <fgColor rgb="FFFF0000"/>
        <bgColor indexed="64"/>
      </patternFill>
    </fill>
    <fill>
      <patternFill patternType="solid">
        <fgColor rgb="FFB7DEE8"/>
        <bgColor indexed="64"/>
      </patternFill>
    </fill>
    <fill>
      <patternFill patternType="solid">
        <fgColor rgb="FF1F497D"/>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1" tint="0.49998000264167786"/>
        <bgColor indexed="64"/>
      </patternFill>
    </fill>
    <fill>
      <patternFill patternType="solid">
        <fgColor rgb="FFC0C0C0"/>
        <bgColor indexed="64"/>
      </patternFill>
    </fill>
    <fill>
      <patternFill patternType="solid">
        <fgColor rgb="FF99CCFF"/>
        <bgColor indexed="64"/>
      </patternFill>
    </fill>
    <fill>
      <patternFill patternType="solid">
        <fgColor theme="0" tint="-0.04997999966144562"/>
        <bgColor indexed="64"/>
      </patternFill>
    </fill>
    <fill>
      <patternFill patternType="solid">
        <fgColor theme="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hair"/>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thin"/>
    </border>
    <border>
      <left>
        <color indexed="63"/>
      </left>
      <right style="thin"/>
      <top style="hair"/>
      <bottom style="hair"/>
    </border>
    <border>
      <left style="thin"/>
      <right style="thin"/>
      <top style="thin"/>
      <bottom style="hair"/>
    </border>
    <border>
      <left style="thin"/>
      <right style="thin"/>
      <top style="hair"/>
      <bottom style="hair"/>
    </border>
    <border>
      <left style="thin"/>
      <right>
        <color indexed="63"/>
      </right>
      <top>
        <color indexed="63"/>
      </top>
      <bottom style="hair"/>
    </border>
    <border>
      <left style="thin"/>
      <right style="thin"/>
      <top style="hair"/>
      <bottom>
        <color indexed="63"/>
      </bottom>
    </border>
    <border>
      <left style="thin"/>
      <right style="thin"/>
      <top style="hair"/>
      <bottom style="thin"/>
    </border>
    <border>
      <left style="thin"/>
      <right style="thin"/>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style="thin"/>
    </border>
    <border>
      <left style="thin"/>
      <right style="thin">
        <color theme="0"/>
      </right>
      <top/>
      <bottom style="thin"/>
    </border>
    <border>
      <left style="thin">
        <color theme="0"/>
      </left>
      <right style="thin">
        <color theme="0"/>
      </right>
      <top/>
      <bottom style="thin"/>
    </border>
    <border>
      <left style="thin">
        <color theme="0"/>
      </left>
      <right style="thin"/>
      <top/>
      <bottom style="thin"/>
    </border>
    <border>
      <left style="hair"/>
      <right style="hair"/>
      <top style="hair"/>
      <bottom style="hair"/>
    </border>
    <border>
      <left>
        <color indexed="63"/>
      </left>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top style="thin"/>
      <bottom style="thin"/>
    </border>
    <border>
      <left/>
      <right style="hair"/>
      <top style="thin"/>
      <bottom style="thin"/>
    </border>
    <border>
      <left style="hair"/>
      <right style="hair"/>
      <top>
        <color indexed="63"/>
      </top>
      <bottom style="thin"/>
    </border>
    <border>
      <left style="hair"/>
      <right style="hair"/>
      <top/>
      <bottom style="hair"/>
    </border>
    <border>
      <left style="thin"/>
      <right style="hair"/>
      <top/>
      <bottom style="thin"/>
    </border>
    <border>
      <left style="hair"/>
      <right/>
      <top/>
      <bottom style="thin"/>
    </border>
    <border>
      <left/>
      <right style="hair"/>
      <top/>
      <bottom style="thin"/>
    </border>
    <border>
      <left style="hair"/>
      <right>
        <color indexed="63"/>
      </right>
      <top style="hair"/>
      <bottom style="hair"/>
    </border>
    <border>
      <left>
        <color indexed="63"/>
      </left>
      <right style="hair"/>
      <top style="hair"/>
      <bottom style="hair"/>
    </border>
    <border>
      <left style="hair"/>
      <right style="hair"/>
      <top style="thin"/>
      <bottom style="hair"/>
    </border>
    <border>
      <left style="hair"/>
      <right style="hair"/>
      <top style="thin"/>
      <bottom>
        <color indexed="63"/>
      </bottom>
    </border>
    <border>
      <left style="hair"/>
      <right style="hair"/>
      <top style="hair"/>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thin"/>
      <top style="thin"/>
      <bottom style="hair"/>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right style="hair"/>
      <top style="hair"/>
      <bottom/>
    </border>
    <border>
      <left>
        <color indexed="63"/>
      </left>
      <right style="hair"/>
      <top style="thin"/>
      <bottom style="hair"/>
    </border>
    <border>
      <left style="hair"/>
      <right/>
      <top style="hair"/>
      <bottom/>
    </border>
    <border>
      <left style="hair"/>
      <right>
        <color indexed="63"/>
      </right>
      <top style="thin"/>
      <bottom>
        <color indexed="63"/>
      </bottom>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style="thin"/>
      <top style="hair"/>
      <bottom>
        <color indexed="63"/>
      </bottom>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style="hair"/>
      <right style="thin"/>
      <top style="hair"/>
      <bottom style="hair"/>
    </border>
    <border>
      <left style="hair"/>
      <right style="thin"/>
      <top style="hair"/>
      <bottom style="thin"/>
    </border>
    <border>
      <left style="hair"/>
      <right style="thin"/>
      <top style="thin"/>
      <bottom style="hair"/>
    </border>
    <border>
      <left style="hair"/>
      <right style="thin"/>
      <top>
        <color indexed="63"/>
      </top>
      <bottom style="hair"/>
    </border>
    <border diagonalUp="1">
      <left style="thin"/>
      <right>
        <color indexed="63"/>
      </right>
      <top style="hair"/>
      <bottom style="hair"/>
      <diagonal style="thin"/>
    </border>
    <border diagonalUp="1">
      <left>
        <color indexed="63"/>
      </left>
      <right style="thin"/>
      <top style="hair"/>
      <bottom style="hair"/>
      <diagonal style="thin"/>
    </border>
    <border diagonalUp="1">
      <left style="thin"/>
      <right>
        <color indexed="63"/>
      </right>
      <top>
        <color indexed="63"/>
      </top>
      <bottom style="hair"/>
      <diagonal style="thin"/>
    </border>
    <border diagonalUp="1">
      <left>
        <color indexed="63"/>
      </left>
      <right style="thin"/>
      <top>
        <color indexed="63"/>
      </top>
      <bottom style="hair"/>
      <diagonal style="thin"/>
    </border>
    <border>
      <left style="hair"/>
      <right style="hair"/>
      <top/>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s>
  <cellStyleXfs count="886">
    <xf numFmtId="0" fontId="0" fillId="0" borderId="0">
      <alignment vertical="center"/>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24" borderId="0" applyNumberFormat="0" applyBorder="0" applyAlignment="0" applyProtection="0"/>
    <xf numFmtId="0" fontId="10" fillId="25" borderId="0" applyNumberFormat="0" applyBorder="0" applyAlignment="0" applyProtection="0"/>
    <xf numFmtId="0" fontId="52" fillId="26" borderId="0" applyNumberFormat="0" applyBorder="0" applyAlignment="0" applyProtection="0"/>
    <xf numFmtId="0" fontId="10" fillId="17" borderId="0" applyNumberFormat="0" applyBorder="0" applyAlignment="0" applyProtection="0"/>
    <xf numFmtId="0" fontId="52" fillId="27" borderId="0" applyNumberFormat="0" applyBorder="0" applyAlignment="0" applyProtection="0"/>
    <xf numFmtId="0" fontId="10" fillId="19" borderId="0" applyNumberFormat="0" applyBorder="0" applyAlignment="0" applyProtection="0"/>
    <xf numFmtId="0" fontId="52" fillId="28" borderId="0" applyNumberFormat="0" applyBorder="0" applyAlignment="0" applyProtection="0"/>
    <xf numFmtId="0" fontId="10" fillId="29" borderId="0" applyNumberFormat="0" applyBorder="0" applyAlignment="0" applyProtection="0"/>
    <xf numFmtId="0" fontId="52" fillId="30" borderId="0" applyNumberFormat="0" applyBorder="0" applyAlignment="0" applyProtection="0"/>
    <xf numFmtId="0" fontId="10" fillId="31" borderId="0" applyNumberFormat="0" applyBorder="0" applyAlignment="0" applyProtection="0"/>
    <xf numFmtId="0" fontId="52" fillId="32" borderId="0" applyNumberFormat="0" applyBorder="0" applyAlignment="0" applyProtection="0"/>
    <xf numFmtId="0" fontId="10" fillId="33" borderId="0" applyNumberFormat="0" applyBorder="0" applyAlignment="0" applyProtection="0"/>
    <xf numFmtId="49" fontId="11" fillId="0" borderId="0" applyFont="0" applyFill="0" applyBorder="0" applyAlignment="0" applyProtection="0"/>
    <xf numFmtId="0" fontId="52" fillId="34" borderId="0" applyNumberFormat="0" applyBorder="0" applyAlignment="0" applyProtection="0"/>
    <xf numFmtId="0" fontId="10" fillId="35" borderId="0" applyNumberFormat="0" applyBorder="0" applyAlignment="0" applyProtection="0"/>
    <xf numFmtId="0" fontId="52" fillId="36" borderId="0" applyNumberFormat="0" applyBorder="0" applyAlignment="0" applyProtection="0"/>
    <xf numFmtId="0" fontId="10" fillId="37" borderId="0" applyNumberFormat="0" applyBorder="0" applyAlignment="0" applyProtection="0"/>
    <xf numFmtId="0" fontId="52" fillId="38" borderId="0" applyNumberFormat="0" applyBorder="0" applyAlignment="0" applyProtection="0"/>
    <xf numFmtId="0" fontId="10" fillId="39" borderId="0" applyNumberFormat="0" applyBorder="0" applyAlignment="0" applyProtection="0"/>
    <xf numFmtId="0" fontId="52" fillId="40" borderId="0" applyNumberFormat="0" applyBorder="0" applyAlignment="0" applyProtection="0"/>
    <xf numFmtId="0" fontId="10" fillId="29" borderId="0" applyNumberFormat="0" applyBorder="0" applyAlignment="0" applyProtection="0"/>
    <xf numFmtId="0" fontId="52" fillId="41" borderId="0" applyNumberFormat="0" applyBorder="0" applyAlignment="0" applyProtection="0"/>
    <xf numFmtId="0" fontId="10" fillId="31" borderId="0" applyNumberFormat="0" applyBorder="0" applyAlignment="0" applyProtection="0"/>
    <xf numFmtId="0" fontId="52" fillId="42" borderId="0" applyNumberFormat="0" applyBorder="0" applyAlignment="0" applyProtection="0"/>
    <xf numFmtId="0" fontId="10" fillId="43" borderId="0" applyNumberFormat="0" applyBorder="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4" fillId="44" borderId="1" applyNumberFormat="0" applyAlignment="0" applyProtection="0"/>
    <xf numFmtId="0" fontId="13" fillId="45" borderId="2" applyNumberFormat="0" applyAlignment="0" applyProtection="0"/>
    <xf numFmtId="0" fontId="55" fillId="46" borderId="0" applyNumberFormat="0" applyBorder="0" applyAlignment="0" applyProtection="0"/>
    <xf numFmtId="0" fontId="14" fillId="47" borderId="0" applyNumberFormat="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1" fillId="48" borderId="3" applyNumberFormat="0" applyFont="0" applyAlignment="0" applyProtection="0"/>
    <xf numFmtId="0" fontId="0" fillId="49" borderId="4" applyNumberFormat="0" applyFont="0" applyAlignment="0" applyProtection="0"/>
    <xf numFmtId="0" fontId="57"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58" fillId="50" borderId="0" applyNumberFormat="0" applyBorder="0" applyAlignment="0" applyProtection="0"/>
    <xf numFmtId="0" fontId="17" fillId="5" borderId="0" applyNumberFormat="0" applyBorder="0" applyAlignment="0" applyProtection="0"/>
    <xf numFmtId="0" fontId="59" fillId="51" borderId="7" applyNumberFormat="0" applyAlignment="0" applyProtection="0"/>
    <xf numFmtId="0" fontId="18" fillId="52" borderId="8" applyNumberFormat="0" applyAlignment="0" applyProtection="0"/>
    <xf numFmtId="0" fontId="60" fillId="0" borderId="0" applyNumberForma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5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0" fillId="0" borderId="0" applyFont="0" applyFill="0" applyBorder="0" applyAlignment="0" applyProtection="0"/>
    <xf numFmtId="0" fontId="61"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62"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3"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4" fillId="0" borderId="15" applyNumberFormat="0" applyFill="0" applyAlignment="0" applyProtection="0"/>
    <xf numFmtId="0" fontId="24" fillId="0" borderId="16" applyNumberFormat="0" applyFill="0" applyAlignment="0" applyProtection="0"/>
    <xf numFmtId="0" fontId="65" fillId="51" borderId="17" applyNumberFormat="0" applyAlignment="0" applyProtection="0"/>
    <xf numFmtId="0" fontId="25" fillId="52" borderId="18" applyNumberFormat="0" applyAlignment="0" applyProtection="0"/>
    <xf numFmtId="0" fontId="66" fillId="0" borderId="0" applyNumberFormat="0" applyFill="0" applyBorder="0" applyAlignment="0" applyProtection="0"/>
    <xf numFmtId="0" fontId="26" fillId="0" borderId="0" applyNumberFormat="0" applyFill="0" applyBorder="0" applyAlignment="0" applyProtection="0"/>
    <xf numFmtId="6" fontId="51" fillId="0" borderId="0" applyFont="0" applyFill="0" applyBorder="0" applyAlignment="0" applyProtection="0"/>
    <xf numFmtId="8" fontId="51" fillId="0" borderId="0" applyFont="0" applyFill="0" applyBorder="0" applyAlignment="0" applyProtection="0"/>
    <xf numFmtId="0" fontId="67" fillId="53" borderId="7" applyNumberFormat="0" applyAlignment="0" applyProtection="0"/>
    <xf numFmtId="0" fontId="27" fillId="13" borderId="8"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7" fontId="5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8" fillId="0" borderId="0">
      <alignment vertical="center"/>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8" fillId="0" borderId="0">
      <alignment/>
      <protection/>
    </xf>
    <xf numFmtId="177" fontId="0" fillId="0" borderId="0">
      <alignment/>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1" fillId="0" borderId="0">
      <alignment vertical="center"/>
      <protection/>
    </xf>
    <xf numFmtId="0" fontId="5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1" fillId="0" borderId="0">
      <alignment vertical="center"/>
      <protection/>
    </xf>
    <xf numFmtId="0" fontId="0" fillId="0" borderId="0">
      <alignment vertical="center"/>
      <protection/>
    </xf>
    <xf numFmtId="0" fontId="51" fillId="0" borderId="0">
      <alignment vertical="center"/>
      <protection/>
    </xf>
    <xf numFmtId="0" fontId="5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51" fillId="0" borderId="0">
      <alignment vertical="center"/>
      <protection/>
    </xf>
    <xf numFmtId="0" fontId="51" fillId="0" borderId="0">
      <alignment vertical="center"/>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51" fillId="0" borderId="0">
      <alignment vertical="center"/>
      <protection/>
    </xf>
    <xf numFmtId="0" fontId="51" fillId="0" borderId="0">
      <alignment vertical="center"/>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51" fillId="0" borderId="0">
      <alignment vertical="center"/>
      <protection/>
    </xf>
    <xf numFmtId="0" fontId="51" fillId="0" borderId="0">
      <alignment vertical="center"/>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51" fillId="0" borderId="0">
      <alignment vertical="center"/>
      <protection/>
    </xf>
    <xf numFmtId="0" fontId="51" fillId="0" borderId="0">
      <alignment vertical="center"/>
      <protection/>
    </xf>
    <xf numFmtId="0" fontId="51" fillId="0" borderId="0">
      <alignment vertical="center"/>
      <protection/>
    </xf>
    <xf numFmtId="0" fontId="0" fillId="0" borderId="0">
      <alignment/>
      <protection/>
    </xf>
    <xf numFmtId="0" fontId="0" fillId="0" borderId="0">
      <alignment/>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0"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1" fillId="0" borderId="0">
      <alignment vertical="center"/>
      <protection/>
    </xf>
    <xf numFmtId="0" fontId="0" fillId="0" borderId="0">
      <alignment vertical="center"/>
      <protection/>
    </xf>
    <xf numFmtId="0" fontId="51" fillId="0" borderId="0">
      <alignment vertical="center"/>
      <protection/>
    </xf>
    <xf numFmtId="0" fontId="0" fillId="0" borderId="0">
      <alignment vertical="center"/>
      <protection/>
    </xf>
    <xf numFmtId="0" fontId="5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0" borderId="0" applyNumberFormat="0" applyFill="0" applyBorder="0" applyAlignment="0" applyProtection="0"/>
    <xf numFmtId="0" fontId="29" fillId="0" borderId="0">
      <alignment/>
      <protection/>
    </xf>
    <xf numFmtId="0" fontId="70" fillId="54" borderId="0" applyNumberFormat="0" applyBorder="0" applyAlignment="0" applyProtection="0"/>
    <xf numFmtId="0" fontId="30" fillId="7" borderId="0" applyNumberFormat="0" applyBorder="0" applyAlignment="0" applyProtection="0"/>
  </cellStyleXfs>
  <cellXfs count="1268">
    <xf numFmtId="0" fontId="0" fillId="0" borderId="0" xfId="0" applyAlignment="1">
      <alignment vertical="center"/>
    </xf>
    <xf numFmtId="0" fontId="3" fillId="0" borderId="0" xfId="0" applyFont="1" applyFill="1" applyBorder="1" applyAlignment="1">
      <alignment horizontal="center" vertical="center"/>
    </xf>
    <xf numFmtId="0" fontId="0" fillId="0" borderId="0" xfId="0" applyFill="1" applyAlignment="1">
      <alignment vertical="center"/>
    </xf>
    <xf numFmtId="0" fontId="3" fillId="0" borderId="0" xfId="0" applyFont="1" applyAlignment="1">
      <alignment vertical="center"/>
    </xf>
    <xf numFmtId="0" fontId="0" fillId="0" borderId="0" xfId="0" applyFill="1" applyBorder="1" applyAlignment="1">
      <alignment vertical="center"/>
    </xf>
    <xf numFmtId="0" fontId="3" fillId="0" borderId="19" xfId="0" applyFont="1" applyFill="1" applyBorder="1" applyAlignment="1">
      <alignment horizontal="left" vertical="center"/>
    </xf>
    <xf numFmtId="0" fontId="3" fillId="0" borderId="20" xfId="0" applyFont="1" applyFill="1" applyBorder="1" applyAlignment="1">
      <alignment vertical="center"/>
    </xf>
    <xf numFmtId="0" fontId="3" fillId="0" borderId="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0" xfId="0" applyFont="1" applyFill="1" applyBorder="1" applyAlignment="1">
      <alignment horizontal="right" vertical="center"/>
    </xf>
    <xf numFmtId="0" fontId="0" fillId="0" borderId="0" xfId="0" applyFill="1" applyBorder="1" applyAlignment="1">
      <alignment horizontal="center" vertical="center"/>
    </xf>
    <xf numFmtId="0" fontId="3" fillId="0" borderId="22" xfId="0" applyFont="1" applyFill="1" applyBorder="1" applyAlignment="1">
      <alignment vertical="center"/>
    </xf>
    <xf numFmtId="0" fontId="3" fillId="0" borderId="29" xfId="0" applyFont="1" applyFill="1" applyBorder="1" applyAlignment="1">
      <alignment horizontal="center" vertical="center" textRotation="255"/>
    </xf>
    <xf numFmtId="0" fontId="71"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0" fillId="0" borderId="22" xfId="0" applyFill="1" applyBorder="1" applyAlignment="1">
      <alignment horizontal="center" vertical="center"/>
    </xf>
    <xf numFmtId="0" fontId="0" fillId="0" borderId="25" xfId="0" applyFill="1" applyBorder="1" applyAlignment="1">
      <alignment horizontal="center" vertical="center"/>
    </xf>
    <xf numFmtId="0" fontId="3" fillId="0" borderId="21" xfId="0" applyFont="1" applyFill="1" applyBorder="1" applyAlignment="1">
      <alignment vertical="center"/>
    </xf>
    <xf numFmtId="0" fontId="0" fillId="0" borderId="27" xfId="0" applyFill="1" applyBorder="1" applyAlignment="1">
      <alignment horizontal="center" vertical="center"/>
    </xf>
    <xf numFmtId="0" fontId="0" fillId="0" borderId="0" xfId="0" applyFill="1" applyBorder="1" applyAlignment="1">
      <alignment horizontal="right" vertical="center"/>
    </xf>
    <xf numFmtId="0" fontId="0" fillId="0" borderId="28" xfId="0" applyFill="1" applyBorder="1" applyAlignment="1">
      <alignment horizontal="right" vertical="center"/>
    </xf>
    <xf numFmtId="0" fontId="3" fillId="0" borderId="30" xfId="0" applyFont="1" applyFill="1" applyBorder="1" applyAlignment="1">
      <alignment vertical="center"/>
    </xf>
    <xf numFmtId="0" fontId="0" fillId="0" borderId="24" xfId="0" applyFill="1" applyBorder="1" applyAlignment="1">
      <alignment horizontal="center" vertical="center"/>
    </xf>
    <xf numFmtId="0" fontId="3" fillId="0" borderId="30" xfId="0" applyFont="1" applyFill="1" applyBorder="1" applyAlignment="1">
      <alignment horizontal="center" vertical="center"/>
    </xf>
    <xf numFmtId="0" fontId="3" fillId="0" borderId="27" xfId="0" applyFont="1" applyFill="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vertical="center"/>
    </xf>
    <xf numFmtId="0" fontId="6" fillId="0" borderId="22" xfId="0" applyFont="1" applyFill="1" applyBorder="1" applyAlignment="1">
      <alignment vertical="center"/>
    </xf>
    <xf numFmtId="0" fontId="6" fillId="0" borderId="0"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0" xfId="0" applyFont="1" applyFill="1" applyBorder="1" applyAlignment="1">
      <alignment horizontal="center" vertical="center"/>
    </xf>
    <xf numFmtId="38" fontId="3" fillId="0" borderId="0" xfId="130" applyFont="1" applyFill="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5" fillId="0" borderId="0" xfId="0" applyFont="1" applyAlignment="1">
      <alignment vertical="center"/>
    </xf>
    <xf numFmtId="0" fontId="5" fillId="52" borderId="33" xfId="0" applyFont="1" applyFill="1" applyBorder="1" applyAlignment="1">
      <alignment horizontal="center" vertical="center"/>
    </xf>
    <xf numFmtId="0" fontId="5" fillId="52" borderId="34" xfId="0" applyFont="1" applyFill="1" applyBorder="1" applyAlignment="1">
      <alignment horizontal="center" vertical="center"/>
    </xf>
    <xf numFmtId="0" fontId="5" fillId="52" borderId="34" xfId="0" applyFont="1" applyFill="1" applyBorder="1" applyAlignment="1">
      <alignment vertical="center"/>
    </xf>
    <xf numFmtId="0" fontId="5" fillId="52" borderId="35" xfId="0" applyFont="1" applyFill="1" applyBorder="1" applyAlignment="1">
      <alignment vertical="center"/>
    </xf>
    <xf numFmtId="0" fontId="5"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ill="1" applyBorder="1" applyAlignment="1">
      <alignment vertical="center"/>
    </xf>
    <xf numFmtId="0" fontId="3" fillId="0" borderId="0" xfId="0" applyFont="1" applyBorder="1" applyAlignment="1">
      <alignment horizontal="left" vertical="center"/>
    </xf>
    <xf numFmtId="0" fontId="9"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Alignment="1">
      <alignment horizontal="center" vertical="center"/>
    </xf>
    <xf numFmtId="0" fontId="9" fillId="0" borderId="0" xfId="0" applyFont="1" applyFill="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0" fillId="55" borderId="0" xfId="0" applyFill="1" applyAlignment="1">
      <alignment vertical="center"/>
    </xf>
    <xf numFmtId="0" fontId="0" fillId="0" borderId="0" xfId="0" applyFill="1" applyAlignment="1">
      <alignment vertical="center"/>
    </xf>
    <xf numFmtId="0" fontId="3" fillId="55" borderId="0" xfId="0" applyFont="1" applyFill="1" applyBorder="1" applyAlignment="1">
      <alignment horizontal="right" vertical="center"/>
    </xf>
    <xf numFmtId="0" fontId="3" fillId="0" borderId="0" xfId="0" applyFont="1" applyFill="1" applyAlignment="1">
      <alignment vertical="center"/>
    </xf>
    <xf numFmtId="0" fontId="3" fillId="0" borderId="0" xfId="0" applyFont="1" applyFill="1" applyAlignment="1">
      <alignment horizontal="left" vertical="center"/>
    </xf>
    <xf numFmtId="0" fontId="4"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vertical="center"/>
    </xf>
    <xf numFmtId="38" fontId="3" fillId="0" borderId="0" xfId="13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3" fillId="0" borderId="36" xfId="0" applyFont="1" applyFill="1" applyBorder="1" applyAlignment="1">
      <alignment horizontal="center" vertical="center"/>
    </xf>
    <xf numFmtId="0" fontId="71" fillId="0" borderId="0" xfId="0" applyFont="1" applyFill="1" applyBorder="1" applyAlignment="1">
      <alignment horizontal="left" vertical="center"/>
    </xf>
    <xf numFmtId="0" fontId="71" fillId="0" borderId="20" xfId="0" applyFont="1" applyFill="1" applyBorder="1" applyAlignment="1">
      <alignment vertical="center"/>
    </xf>
    <xf numFmtId="0" fontId="68" fillId="0" borderId="20" xfId="0" applyFont="1" applyFill="1" applyBorder="1" applyAlignment="1">
      <alignment vertical="center"/>
    </xf>
    <xf numFmtId="0" fontId="68" fillId="0" borderId="37" xfId="0" applyFont="1" applyFill="1" applyBorder="1" applyAlignment="1">
      <alignment vertical="center"/>
    </xf>
    <xf numFmtId="0" fontId="3" fillId="0" borderId="28" xfId="0" applyFont="1" applyFill="1" applyBorder="1" applyAlignment="1">
      <alignment vertical="center"/>
    </xf>
    <xf numFmtId="0" fontId="9" fillId="0" borderId="0" xfId="0" applyFont="1" applyAlignment="1">
      <alignment vertical="center"/>
    </xf>
    <xf numFmtId="0" fontId="71" fillId="0" borderId="0"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1" fillId="0" borderId="0" xfId="0" applyFont="1" applyBorder="1" applyAlignment="1">
      <alignment horizontal="center" vertical="center"/>
    </xf>
    <xf numFmtId="0" fontId="31" fillId="0" borderId="0" xfId="0" applyFont="1" applyBorder="1" applyAlignment="1">
      <alignment horizontal="left" vertical="center"/>
    </xf>
    <xf numFmtId="0" fontId="68" fillId="0" borderId="36" xfId="0" applyFont="1" applyFill="1" applyBorder="1" applyAlignment="1">
      <alignment horizontal="center" vertical="center"/>
    </xf>
    <xf numFmtId="0" fontId="72" fillId="0" borderId="0" xfId="0" applyFont="1" applyFill="1" applyBorder="1" applyAlignment="1">
      <alignment vertical="top" wrapText="1"/>
    </xf>
    <xf numFmtId="38" fontId="71" fillId="0" borderId="0" xfId="130" applyFont="1" applyFill="1" applyBorder="1" applyAlignment="1">
      <alignment horizontal="center" vertical="center"/>
    </xf>
    <xf numFmtId="0" fontId="3" fillId="0" borderId="28"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horizontal="center" vertical="center"/>
    </xf>
    <xf numFmtId="0" fontId="3" fillId="0" borderId="22" xfId="0" applyFont="1" applyBorder="1" applyAlignment="1">
      <alignment vertical="center"/>
    </xf>
    <xf numFmtId="0" fontId="4" fillId="0" borderId="0" xfId="0" applyFont="1" applyBorder="1" applyAlignment="1">
      <alignment vertical="center"/>
    </xf>
    <xf numFmtId="0" fontId="3" fillId="15" borderId="24" xfId="0" applyFont="1" applyFill="1" applyBorder="1" applyAlignment="1">
      <alignment vertical="center"/>
    </xf>
    <xf numFmtId="0" fontId="3" fillId="15" borderId="34" xfId="0" applyFont="1" applyFill="1" applyBorder="1" applyAlignment="1">
      <alignment vertical="center"/>
    </xf>
    <xf numFmtId="0" fontId="3" fillId="15" borderId="34" xfId="0" applyFont="1" applyFill="1" applyBorder="1" applyAlignment="1">
      <alignment horizontal="center" vertical="center"/>
    </xf>
    <xf numFmtId="180" fontId="3" fillId="15" borderId="34" xfId="0" applyNumberFormat="1" applyFont="1" applyFill="1" applyBorder="1" applyAlignment="1">
      <alignment horizontal="center" vertical="center"/>
    </xf>
    <xf numFmtId="180" fontId="3" fillId="15" borderId="35" xfId="0" applyNumberFormat="1" applyFont="1" applyFill="1" applyBorder="1" applyAlignment="1">
      <alignment horizontal="center" vertical="center"/>
    </xf>
    <xf numFmtId="0" fontId="3" fillId="15" borderId="21" xfId="0" applyFont="1" applyFill="1" applyBorder="1" applyAlignment="1">
      <alignment vertical="center"/>
    </xf>
    <xf numFmtId="0" fontId="3" fillId="15" borderId="24" xfId="0" applyFont="1" applyFill="1" applyBorder="1" applyAlignment="1">
      <alignment vertical="center"/>
    </xf>
    <xf numFmtId="0" fontId="3" fillId="15" borderId="22" xfId="0" applyFont="1" applyFill="1" applyBorder="1" applyAlignment="1">
      <alignment horizontal="center" vertical="center"/>
    </xf>
    <xf numFmtId="0" fontId="3" fillId="15" borderId="22" xfId="0" applyFont="1" applyFill="1" applyBorder="1" applyAlignment="1">
      <alignment vertical="center"/>
    </xf>
    <xf numFmtId="0" fontId="3" fillId="15" borderId="23" xfId="0" applyFont="1" applyFill="1" applyBorder="1" applyAlignment="1">
      <alignment vertical="center"/>
    </xf>
    <xf numFmtId="0" fontId="3" fillId="15" borderId="21" xfId="0" applyFont="1" applyFill="1" applyBorder="1" applyAlignment="1">
      <alignment vertical="center"/>
    </xf>
    <xf numFmtId="0" fontId="3" fillId="15" borderId="40" xfId="0" applyFont="1" applyFill="1" applyBorder="1" applyAlignment="1">
      <alignment vertical="center"/>
    </xf>
    <xf numFmtId="0" fontId="3" fillId="15" borderId="35" xfId="0" applyFont="1" applyFill="1" applyBorder="1" applyAlignment="1">
      <alignment horizontal="center" vertical="center"/>
    </xf>
    <xf numFmtId="0" fontId="3" fillId="15" borderId="27" xfId="0" applyFont="1" applyFill="1" applyBorder="1" applyAlignment="1">
      <alignment vertical="center"/>
    </xf>
    <xf numFmtId="0" fontId="3" fillId="15" borderId="27" xfId="0" applyFont="1" applyFill="1" applyBorder="1" applyAlignment="1">
      <alignment vertical="center"/>
    </xf>
    <xf numFmtId="0" fontId="3" fillId="15" borderId="24" xfId="0" applyFont="1" applyFill="1" applyBorder="1" applyAlignment="1">
      <alignment horizontal="left" vertical="center"/>
    </xf>
    <xf numFmtId="0" fontId="3" fillId="15" borderId="34" xfId="0" applyFont="1" applyFill="1" applyBorder="1" applyAlignment="1">
      <alignment horizontal="left" vertical="center"/>
    </xf>
    <xf numFmtId="0" fontId="3" fillId="15" borderId="35" xfId="0" applyFont="1" applyFill="1" applyBorder="1" applyAlignment="1">
      <alignment horizontal="left" vertical="center"/>
    </xf>
    <xf numFmtId="0" fontId="3" fillId="15" borderId="30" xfId="0" applyFont="1" applyFill="1" applyBorder="1" applyAlignment="1">
      <alignment vertical="center"/>
    </xf>
    <xf numFmtId="0" fontId="3" fillId="0" borderId="39" xfId="0" applyFont="1" applyBorder="1" applyAlignment="1">
      <alignment horizontal="center" vertical="center"/>
    </xf>
    <xf numFmtId="0" fontId="3" fillId="15" borderId="40" xfId="0" applyFont="1" applyFill="1" applyBorder="1" applyAlignment="1">
      <alignment vertical="center"/>
    </xf>
    <xf numFmtId="0" fontId="3" fillId="47" borderId="20" xfId="0" applyFont="1" applyFill="1" applyBorder="1" applyAlignment="1">
      <alignment vertical="center"/>
    </xf>
    <xf numFmtId="0" fontId="3" fillId="47" borderId="39" xfId="0" applyFont="1" applyFill="1" applyBorder="1" applyAlignment="1">
      <alignment vertical="center"/>
    </xf>
    <xf numFmtId="0" fontId="3" fillId="0" borderId="39" xfId="0" applyFont="1" applyFill="1" applyBorder="1" applyAlignment="1">
      <alignment vertical="center"/>
    </xf>
    <xf numFmtId="0" fontId="3" fillId="0" borderId="41" xfId="0" applyFont="1" applyFill="1" applyBorder="1" applyAlignment="1">
      <alignment horizontal="center" vertical="center"/>
    </xf>
    <xf numFmtId="0" fontId="3" fillId="0" borderId="39" xfId="0" applyFont="1" applyBorder="1" applyAlignment="1">
      <alignment vertical="center"/>
    </xf>
    <xf numFmtId="0" fontId="3" fillId="0" borderId="41" xfId="0" applyFont="1" applyBorder="1" applyAlignment="1">
      <alignment vertical="center"/>
    </xf>
    <xf numFmtId="0" fontId="3" fillId="47" borderId="20" xfId="0" applyFont="1" applyFill="1" applyBorder="1" applyAlignment="1">
      <alignment horizontal="center" vertical="center"/>
    </xf>
    <xf numFmtId="0" fontId="3" fillId="47" borderId="32" xfId="0" applyFont="1" applyFill="1" applyBorder="1" applyAlignment="1">
      <alignment vertical="center"/>
    </xf>
    <xf numFmtId="0" fontId="3" fillId="0" borderId="34" xfId="0" applyFont="1" applyFill="1" applyBorder="1" applyAlignment="1">
      <alignment vertical="center"/>
    </xf>
    <xf numFmtId="0" fontId="3" fillId="15" borderId="36" xfId="0" applyFont="1" applyFill="1" applyBorder="1" applyAlignment="1">
      <alignment horizontal="center" vertical="center"/>
    </xf>
    <xf numFmtId="0" fontId="3" fillId="15" borderId="42" xfId="0" applyFont="1" applyFill="1" applyBorder="1" applyAlignment="1">
      <alignment horizontal="center" vertical="center"/>
    </xf>
    <xf numFmtId="0" fontId="3" fillId="47" borderId="20" xfId="0" applyFont="1" applyFill="1" applyBorder="1" applyAlignment="1">
      <alignment vertical="center"/>
    </xf>
    <xf numFmtId="38" fontId="3" fillId="47" borderId="20" xfId="130" applyFont="1" applyFill="1" applyBorder="1" applyAlignment="1">
      <alignment vertical="center"/>
    </xf>
    <xf numFmtId="0" fontId="3" fillId="15" borderId="43" xfId="0" applyFont="1" applyFill="1" applyBorder="1" applyAlignment="1">
      <alignment horizontal="center" vertical="center"/>
    </xf>
    <xf numFmtId="0" fontId="3" fillId="0" borderId="39" xfId="0" applyFont="1" applyFill="1" applyBorder="1" applyAlignment="1">
      <alignment vertical="center"/>
    </xf>
    <xf numFmtId="0" fontId="3" fillId="0" borderId="39" xfId="0" applyFont="1" applyBorder="1" applyAlignment="1">
      <alignment vertical="center"/>
    </xf>
    <xf numFmtId="38" fontId="3" fillId="0" borderId="39" xfId="130" applyFont="1" applyFill="1" applyBorder="1" applyAlignment="1">
      <alignment vertical="center"/>
    </xf>
    <xf numFmtId="0" fontId="3" fillId="56" borderId="0" xfId="0" applyFont="1" applyFill="1" applyBorder="1" applyAlignment="1">
      <alignment vertical="center"/>
    </xf>
    <xf numFmtId="0" fontId="3" fillId="56" borderId="39" xfId="0" applyFont="1" applyFill="1" applyBorder="1" applyAlignment="1">
      <alignment vertical="center"/>
    </xf>
    <xf numFmtId="0" fontId="3" fillId="56" borderId="39" xfId="0" applyFont="1" applyFill="1" applyBorder="1" applyAlignment="1">
      <alignment horizontal="center" vertical="center"/>
    </xf>
    <xf numFmtId="38" fontId="3" fillId="56" borderId="39" xfId="130" applyFont="1" applyFill="1" applyBorder="1" applyAlignment="1">
      <alignment vertical="center"/>
    </xf>
    <xf numFmtId="0" fontId="3" fillId="0" borderId="44" xfId="0" applyFont="1" applyFill="1" applyBorder="1" applyAlignment="1">
      <alignment vertical="center"/>
    </xf>
    <xf numFmtId="0" fontId="3" fillId="0" borderId="41" xfId="0" applyFont="1" applyFill="1" applyBorder="1" applyAlignment="1">
      <alignment vertical="center"/>
    </xf>
    <xf numFmtId="185" fontId="3" fillId="0" borderId="39" xfId="130" applyNumberFormat="1" applyFont="1" applyFill="1" applyBorder="1" applyAlignment="1">
      <alignment vertical="center"/>
    </xf>
    <xf numFmtId="0" fontId="3" fillId="0" borderId="39" xfId="0" applyFont="1" applyFill="1" applyBorder="1" applyAlignment="1">
      <alignment horizontal="center" vertical="center" textRotation="255"/>
    </xf>
    <xf numFmtId="49" fontId="3" fillId="0" borderId="39" xfId="0" applyNumberFormat="1" applyFont="1" applyFill="1" applyBorder="1" applyAlignment="1">
      <alignment horizontal="center" vertical="center"/>
    </xf>
    <xf numFmtId="0" fontId="3" fillId="15" borderId="45" xfId="0" applyFont="1" applyFill="1" applyBorder="1" applyAlignment="1">
      <alignment horizontal="center" vertical="center"/>
    </xf>
    <xf numFmtId="0" fontId="3" fillId="0" borderId="38" xfId="0" applyFont="1" applyFill="1" applyBorder="1" applyAlignment="1" applyProtection="1">
      <alignment vertical="center"/>
      <protection/>
    </xf>
    <xf numFmtId="0" fontId="3" fillId="47" borderId="41" xfId="0" applyFont="1" applyFill="1" applyBorder="1" applyAlignment="1">
      <alignment vertical="center"/>
    </xf>
    <xf numFmtId="0" fontId="3" fillId="15" borderId="46" xfId="0" applyFont="1" applyFill="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horizontal="center" vertical="center" textRotation="255"/>
    </xf>
    <xf numFmtId="49" fontId="3" fillId="0" borderId="25" xfId="0" applyNumberFormat="1" applyFont="1" applyBorder="1" applyAlignment="1">
      <alignment horizontal="center" vertical="center"/>
    </xf>
    <xf numFmtId="181" fontId="3" fillId="0" borderId="25" xfId="0" applyNumberFormat="1" applyFont="1" applyBorder="1" applyAlignment="1">
      <alignment vertical="center"/>
    </xf>
    <xf numFmtId="185" fontId="3" fillId="0" borderId="25" xfId="130" applyNumberFormat="1" applyFont="1" applyFill="1" applyBorder="1" applyAlignment="1">
      <alignment vertical="center"/>
    </xf>
    <xf numFmtId="0" fontId="3" fillId="15" borderId="29" xfId="0" applyFont="1" applyFill="1" applyBorder="1" applyAlignment="1">
      <alignment horizontal="center" vertical="center"/>
    </xf>
    <xf numFmtId="0" fontId="3" fillId="15" borderId="47" xfId="0" applyFont="1" applyFill="1" applyBorder="1" applyAlignment="1">
      <alignment horizontal="center" vertical="center"/>
    </xf>
    <xf numFmtId="0" fontId="3" fillId="15" borderId="30" xfId="0" applyFont="1" applyFill="1" applyBorder="1" applyAlignment="1">
      <alignment horizontal="center" vertical="center"/>
    </xf>
    <xf numFmtId="0" fontId="3" fillId="0" borderId="48" xfId="0" applyFont="1" applyFill="1" applyBorder="1" applyAlignment="1">
      <alignment vertical="center"/>
    </xf>
    <xf numFmtId="38" fontId="3" fillId="0" borderId="48" xfId="130" applyFont="1" applyFill="1" applyBorder="1" applyAlignment="1">
      <alignment vertical="center"/>
    </xf>
    <xf numFmtId="0" fontId="3" fillId="0" borderId="38" xfId="0" applyFont="1" applyFill="1" applyBorder="1" applyAlignment="1">
      <alignment vertical="center"/>
    </xf>
    <xf numFmtId="0" fontId="3" fillId="47" borderId="38" xfId="0" applyFont="1" applyFill="1" applyBorder="1" applyAlignment="1">
      <alignment vertical="center"/>
    </xf>
    <xf numFmtId="0" fontId="3" fillId="47" borderId="49" xfId="0" applyFont="1" applyFill="1" applyBorder="1" applyAlignment="1">
      <alignment vertical="center"/>
    </xf>
    <xf numFmtId="0" fontId="3" fillId="47" borderId="50" xfId="0" applyFont="1" applyFill="1" applyBorder="1" applyAlignment="1">
      <alignment vertical="center"/>
    </xf>
    <xf numFmtId="38" fontId="3" fillId="47" borderId="50" xfId="13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38" fontId="3" fillId="0" borderId="50" xfId="130" applyFont="1" applyFill="1" applyBorder="1" applyAlignment="1">
      <alignment vertical="center"/>
    </xf>
    <xf numFmtId="0" fontId="3" fillId="15" borderId="44" xfId="0" applyFont="1" applyFill="1" applyBorder="1" applyAlignment="1">
      <alignment horizontal="center" vertical="center"/>
    </xf>
    <xf numFmtId="0" fontId="3" fillId="15" borderId="27" xfId="0" applyFont="1" applyFill="1" applyBorder="1" applyAlignment="1">
      <alignment horizontal="center" vertical="center"/>
    </xf>
    <xf numFmtId="0" fontId="3" fillId="47" borderId="38" xfId="0" applyFont="1" applyFill="1" applyBorder="1" applyAlignment="1">
      <alignment vertical="center"/>
    </xf>
    <xf numFmtId="0" fontId="3" fillId="0" borderId="38" xfId="0" applyFont="1" applyFill="1" applyBorder="1" applyAlignment="1">
      <alignment vertical="center"/>
    </xf>
    <xf numFmtId="0" fontId="3" fillId="15" borderId="21" xfId="0" applyFont="1" applyFill="1" applyBorder="1" applyAlignment="1">
      <alignment horizontal="center" vertical="center"/>
    </xf>
    <xf numFmtId="0" fontId="3" fillId="47" borderId="31" xfId="0" applyFont="1" applyFill="1" applyBorder="1" applyAlignment="1">
      <alignment vertical="center"/>
    </xf>
    <xf numFmtId="0" fontId="3" fillId="47" borderId="51" xfId="0" applyFont="1" applyFill="1" applyBorder="1" applyAlignment="1">
      <alignment vertical="center"/>
    </xf>
    <xf numFmtId="0" fontId="3" fillId="56" borderId="39" xfId="0" applyFont="1" applyFill="1" applyBorder="1" applyAlignment="1">
      <alignment horizontal="center" vertical="center"/>
    </xf>
    <xf numFmtId="0" fontId="3" fillId="56" borderId="44" xfId="0" applyFont="1" applyFill="1" applyBorder="1" applyAlignment="1">
      <alignment vertical="center"/>
    </xf>
    <xf numFmtId="0" fontId="3" fillId="56" borderId="39" xfId="0" applyFont="1" applyFill="1" applyBorder="1" applyAlignment="1">
      <alignment horizontal="center" vertical="center" textRotation="255"/>
    </xf>
    <xf numFmtId="49" fontId="3" fillId="56" borderId="39" xfId="0" applyNumberFormat="1" applyFont="1" applyFill="1" applyBorder="1" applyAlignment="1">
      <alignment horizontal="center" vertical="center" shrinkToFit="1"/>
    </xf>
    <xf numFmtId="185" fontId="3" fillId="56" borderId="39" xfId="130" applyNumberFormat="1" applyFont="1" applyFill="1" applyBorder="1" applyAlignment="1">
      <alignment vertical="center"/>
    </xf>
    <xf numFmtId="49" fontId="3" fillId="56" borderId="39" xfId="0" applyNumberFormat="1" applyFont="1" applyFill="1" applyBorder="1" applyAlignment="1">
      <alignment horizontal="center" vertical="center"/>
    </xf>
    <xf numFmtId="0" fontId="3" fillId="56" borderId="32" xfId="0" applyFont="1" applyFill="1" applyBorder="1" applyAlignment="1">
      <alignment vertical="center"/>
    </xf>
    <xf numFmtId="0" fontId="53" fillId="0" borderId="0" xfId="76" applyFill="1" applyAlignment="1">
      <alignment vertical="center"/>
    </xf>
    <xf numFmtId="0" fontId="0" fillId="0" borderId="0" xfId="521" applyFont="1" applyFill="1" applyAlignment="1">
      <alignment vertical="center"/>
      <protection/>
    </xf>
    <xf numFmtId="0" fontId="61" fillId="0" borderId="9" xfId="359" applyFill="1" applyAlignment="1">
      <alignment vertical="center"/>
    </xf>
    <xf numFmtId="0" fontId="0" fillId="0" borderId="0" xfId="521" applyFont="1" applyFill="1" applyAlignment="1">
      <alignment vertical="center" wrapText="1"/>
      <protection/>
    </xf>
    <xf numFmtId="38" fontId="0" fillId="0" borderId="0" xfId="305" applyFont="1" applyFill="1" applyAlignment="1">
      <alignment horizontal="center" vertical="center"/>
    </xf>
    <xf numFmtId="0" fontId="0" fillId="0" borderId="0" xfId="521" applyFont="1" applyFill="1" applyAlignment="1">
      <alignment horizontal="center" vertical="center"/>
      <protection/>
    </xf>
    <xf numFmtId="40" fontId="0" fillId="0" borderId="0" xfId="305" applyNumberFormat="1" applyFont="1" applyFill="1" applyAlignment="1">
      <alignment horizontal="center" vertical="center"/>
    </xf>
    <xf numFmtId="185" fontId="0" fillId="0" borderId="0" xfId="305" applyNumberFormat="1" applyFont="1" applyFill="1" applyAlignment="1">
      <alignment horizontal="center" vertical="center"/>
    </xf>
    <xf numFmtId="49" fontId="0" fillId="0" borderId="0" xfId="305" applyNumberFormat="1" applyFont="1" applyFill="1" applyAlignment="1">
      <alignment horizontal="center" vertical="center" wrapText="1"/>
    </xf>
    <xf numFmtId="0" fontId="73" fillId="57" borderId="52" xfId="521" applyFont="1" applyFill="1" applyBorder="1" applyAlignment="1">
      <alignment horizontal="center" vertical="center" wrapText="1"/>
      <protection/>
    </xf>
    <xf numFmtId="0" fontId="73" fillId="57" borderId="53" xfId="521" applyFont="1" applyFill="1" applyBorder="1" applyAlignment="1" applyProtection="1">
      <alignment horizontal="center" vertical="center" wrapText="1"/>
      <protection/>
    </xf>
    <xf numFmtId="38" fontId="73" fillId="57" borderId="53" xfId="305" applyFont="1" applyFill="1" applyBorder="1" applyAlignment="1" applyProtection="1">
      <alignment horizontal="center" vertical="center" wrapText="1"/>
      <protection/>
    </xf>
    <xf numFmtId="40" fontId="73" fillId="57" borderId="53" xfId="305" applyNumberFormat="1" applyFont="1" applyFill="1" applyBorder="1" applyAlignment="1" applyProtection="1">
      <alignment horizontal="center" vertical="center" wrapText="1"/>
      <protection/>
    </xf>
    <xf numFmtId="49" fontId="73" fillId="57" borderId="53" xfId="305" applyNumberFormat="1" applyFont="1" applyFill="1" applyBorder="1" applyAlignment="1" applyProtection="1">
      <alignment horizontal="center" vertical="center" wrapText="1"/>
      <protection/>
    </xf>
    <xf numFmtId="185" fontId="73" fillId="57" borderId="53" xfId="305" applyNumberFormat="1" applyFont="1" applyFill="1" applyBorder="1" applyAlignment="1" applyProtection="1">
      <alignment horizontal="center" vertical="center" wrapText="1"/>
      <protection/>
    </xf>
    <xf numFmtId="38" fontId="73" fillId="57" borderId="54" xfId="305" applyFont="1" applyFill="1" applyBorder="1" applyAlignment="1" applyProtection="1">
      <alignment horizontal="center" vertical="center" wrapText="1"/>
      <protection/>
    </xf>
    <xf numFmtId="38" fontId="0" fillId="30" borderId="40" xfId="305" applyFont="1" applyFill="1" applyBorder="1" applyAlignment="1" applyProtection="1">
      <alignment horizontal="center" vertical="center" wrapText="1"/>
      <protection/>
    </xf>
    <xf numFmtId="40" fontId="0" fillId="30" borderId="40" xfId="305" applyNumberFormat="1" applyFont="1" applyFill="1" applyBorder="1" applyAlignment="1" applyProtection="1">
      <alignment horizontal="center" vertical="center" wrapText="1"/>
      <protection/>
    </xf>
    <xf numFmtId="0" fontId="73" fillId="0" borderId="0" xfId="521" applyFont="1" applyAlignment="1">
      <alignment horizontal="center" vertical="center" wrapText="1"/>
      <protection/>
    </xf>
    <xf numFmtId="0" fontId="0" fillId="0" borderId="36" xfId="305" applyNumberFormat="1" applyFont="1" applyFill="1" applyBorder="1" applyAlignment="1" applyProtection="1">
      <alignment horizontal="center" vertical="center" wrapText="1"/>
      <protection/>
    </xf>
    <xf numFmtId="38" fontId="0" fillId="0" borderId="36" xfId="130" applyFont="1" applyFill="1" applyBorder="1" applyAlignment="1" applyProtection="1">
      <alignment horizontal="center" vertical="center" wrapText="1"/>
      <protection/>
    </xf>
    <xf numFmtId="38" fontId="74" fillId="0" borderId="36" xfId="130" applyFont="1" applyFill="1" applyBorder="1" applyAlignment="1" applyProtection="1">
      <alignment horizontal="center" vertical="center" wrapText="1"/>
      <protection/>
    </xf>
    <xf numFmtId="0" fontId="0" fillId="0" borderId="36" xfId="305" applyNumberFormat="1" applyFont="1" applyFill="1" applyBorder="1" applyAlignment="1">
      <alignment horizontal="center" vertical="center"/>
    </xf>
    <xf numFmtId="0" fontId="0" fillId="0" borderId="36" xfId="521" applyNumberFormat="1" applyFont="1" applyFill="1" applyBorder="1" applyAlignment="1" applyProtection="1">
      <alignment horizontal="center" vertical="center" wrapText="1"/>
      <protection/>
    </xf>
    <xf numFmtId="0" fontId="0" fillId="0" borderId="36" xfId="305" applyNumberFormat="1" applyFont="1" applyFill="1" applyBorder="1" applyAlignment="1" applyProtection="1">
      <alignment horizontal="center" vertical="center" wrapText="1"/>
      <protection/>
    </xf>
    <xf numFmtId="0" fontId="74" fillId="0" borderId="36" xfId="521" applyNumberFormat="1" applyFont="1" applyFill="1" applyBorder="1" applyAlignment="1" applyProtection="1">
      <alignment horizontal="center" vertical="center" wrapText="1"/>
      <protection/>
    </xf>
    <xf numFmtId="0" fontId="0" fillId="0" borderId="36" xfId="521" applyNumberFormat="1" applyFont="1" applyFill="1" applyBorder="1" applyAlignment="1" applyProtection="1">
      <alignment horizontal="center" vertical="center" wrapText="1"/>
      <protection/>
    </xf>
    <xf numFmtId="0" fontId="0" fillId="0" borderId="36" xfId="521" applyNumberFormat="1" applyFont="1" applyFill="1" applyBorder="1" applyAlignment="1">
      <alignment horizontal="center" vertical="center"/>
      <protection/>
    </xf>
    <xf numFmtId="0" fontId="74" fillId="0" borderId="36" xfId="305" applyNumberFormat="1" applyFont="1" applyFill="1" applyBorder="1" applyAlignment="1" applyProtection="1">
      <alignment horizontal="center" vertical="center" wrapText="1"/>
      <protection/>
    </xf>
    <xf numFmtId="0" fontId="0" fillId="0" borderId="36" xfId="96" applyNumberFormat="1" applyFont="1" applyFill="1" applyBorder="1" applyAlignment="1" applyProtection="1">
      <alignment horizontal="center" vertical="center" wrapText="1"/>
      <protection/>
    </xf>
    <xf numFmtId="2" fontId="0" fillId="0" borderId="36" xfId="305" applyNumberFormat="1" applyFont="1" applyFill="1" applyBorder="1" applyAlignment="1" applyProtection="1">
      <alignment horizontal="center" vertical="center" wrapText="1"/>
      <protection/>
    </xf>
    <xf numFmtId="38" fontId="0" fillId="30" borderId="40" xfId="305" applyFont="1" applyFill="1" applyBorder="1" applyAlignment="1" applyProtection="1">
      <alignment horizontal="center" vertical="center" wrapText="1"/>
      <protection/>
    </xf>
    <xf numFmtId="0" fontId="5" fillId="0" borderId="20" xfId="0" applyFont="1" applyBorder="1" applyAlignment="1">
      <alignment horizontal="right" vertical="center"/>
    </xf>
    <xf numFmtId="0" fontId="0" fillId="21" borderId="55" xfId="0" applyFill="1" applyBorder="1" applyAlignment="1" quotePrefix="1">
      <alignment horizontal="center" vertical="center" shrinkToFit="1"/>
    </xf>
    <xf numFmtId="0" fontId="0" fillId="21" borderId="56" xfId="0" applyFill="1" applyBorder="1" applyAlignment="1">
      <alignment horizontal="center" vertical="center" shrinkToFit="1"/>
    </xf>
    <xf numFmtId="0" fontId="0" fillId="21" borderId="57" xfId="0" applyFill="1" applyBorder="1" applyAlignment="1">
      <alignment horizontal="center" vertical="center" textRotation="255" shrinkToFit="1"/>
    </xf>
    <xf numFmtId="0" fontId="33" fillId="21" borderId="57" xfId="0" applyFont="1" applyFill="1" applyBorder="1" applyAlignment="1">
      <alignment horizontal="left" vertical="top" wrapText="1"/>
    </xf>
    <xf numFmtId="0" fontId="0" fillId="21" borderId="57" xfId="0" applyFill="1" applyBorder="1" applyAlignment="1">
      <alignment vertical="center" wrapText="1" shrinkToFit="1"/>
    </xf>
    <xf numFmtId="0" fontId="75" fillId="58" borderId="58" xfId="0" applyFont="1" applyFill="1" applyBorder="1" applyAlignment="1">
      <alignment vertical="center" wrapText="1"/>
    </xf>
    <xf numFmtId="0" fontId="0" fillId="58" borderId="59" xfId="0" applyFill="1" applyBorder="1" applyAlignment="1">
      <alignment vertical="center" shrinkToFit="1"/>
    </xf>
    <xf numFmtId="0" fontId="0" fillId="58" borderId="59" xfId="0" applyFill="1" applyBorder="1" applyAlignment="1">
      <alignment vertical="center" wrapText="1"/>
    </xf>
    <xf numFmtId="0" fontId="0" fillId="58" borderId="60" xfId="0" applyFill="1" applyBorder="1" applyAlignment="1">
      <alignment vertical="center"/>
    </xf>
    <xf numFmtId="0" fontId="0" fillId="58" borderId="36" xfId="0" applyFill="1" applyBorder="1" applyAlignment="1">
      <alignment horizontal="center" vertical="center" textRotation="255" shrinkToFit="1"/>
    </xf>
    <xf numFmtId="0" fontId="0" fillId="58" borderId="61" xfId="0" applyFill="1" applyBorder="1" applyAlignment="1">
      <alignment horizontal="center" vertical="center" shrinkToFit="1"/>
    </xf>
    <xf numFmtId="0" fontId="0" fillId="58" borderId="59" xfId="0" applyFill="1" applyBorder="1" applyAlignment="1">
      <alignment horizontal="center" vertical="center" shrinkToFit="1"/>
    </xf>
    <xf numFmtId="0" fontId="0" fillId="58" borderId="59" xfId="0" applyFill="1" applyBorder="1" applyAlignment="1">
      <alignment vertical="center"/>
    </xf>
    <xf numFmtId="0" fontId="0" fillId="58" borderId="59" xfId="0" applyFill="1" applyBorder="1" applyAlignment="1">
      <alignment horizontal="center" vertical="center" textRotation="255" shrinkToFit="1"/>
    </xf>
    <xf numFmtId="0" fontId="33" fillId="58" borderId="59" xfId="0" applyFont="1" applyFill="1" applyBorder="1" applyAlignment="1">
      <alignment horizontal="left" vertical="top" wrapText="1"/>
    </xf>
    <xf numFmtId="0" fontId="33" fillId="58" borderId="59" xfId="0" applyFont="1" applyFill="1" applyBorder="1" applyAlignment="1">
      <alignment vertical="top" wrapText="1"/>
    </xf>
    <xf numFmtId="0" fontId="34" fillId="58" borderId="59" xfId="0" applyFont="1" applyFill="1" applyBorder="1" applyAlignment="1">
      <alignment vertical="top" wrapText="1"/>
    </xf>
    <xf numFmtId="0" fontId="36" fillId="58" borderId="59" xfId="0" applyFont="1" applyFill="1" applyBorder="1" applyAlignment="1">
      <alignment vertical="top" wrapText="1"/>
    </xf>
    <xf numFmtId="0" fontId="0" fillId="58" borderId="59" xfId="0" applyFill="1" applyBorder="1" applyAlignment="1">
      <alignment vertical="center" wrapText="1" shrinkToFit="1"/>
    </xf>
    <xf numFmtId="0" fontId="0" fillId="0" borderId="0" xfId="0" applyFill="1" applyAlignment="1">
      <alignment vertical="center" shrinkToFit="1"/>
    </xf>
    <xf numFmtId="0" fontId="0" fillId="0" borderId="0" xfId="0" applyAlignment="1">
      <alignment horizontal="center" vertical="center" shrinkToFit="1"/>
    </xf>
    <xf numFmtId="0" fontId="0" fillId="21" borderId="57" xfId="0" applyFill="1" applyBorder="1" applyAlignment="1">
      <alignment horizontal="center" vertical="center" shrinkToFit="1"/>
    </xf>
    <xf numFmtId="0" fontId="33" fillId="21" borderId="57" xfId="0" applyFont="1" applyFill="1" applyBorder="1" applyAlignment="1">
      <alignment vertical="top" wrapText="1"/>
    </xf>
    <xf numFmtId="0" fontId="33" fillId="21" borderId="57" xfId="0" applyFont="1" applyFill="1" applyBorder="1" applyAlignment="1">
      <alignment horizontal="center" vertical="center" wrapText="1"/>
    </xf>
    <xf numFmtId="0" fontId="0" fillId="59" borderId="55" xfId="0" applyFill="1" applyBorder="1" applyAlignment="1" quotePrefix="1">
      <alignment horizontal="center" vertical="center" shrinkToFit="1"/>
    </xf>
    <xf numFmtId="0" fontId="3" fillId="21" borderId="57" xfId="0" applyFont="1" applyFill="1" applyBorder="1" applyAlignment="1">
      <alignment horizontal="center" vertical="center" wrapText="1" shrinkToFit="1"/>
    </xf>
    <xf numFmtId="0" fontId="0" fillId="21" borderId="57" xfId="0" applyFill="1" applyBorder="1" applyAlignment="1">
      <alignment horizontal="center" vertical="center" wrapText="1"/>
    </xf>
    <xf numFmtId="0" fontId="0" fillId="21" borderId="62" xfId="0" applyFill="1" applyBorder="1" applyAlignment="1">
      <alignment horizontal="center" vertical="center" wrapText="1" shrinkToFit="1"/>
    </xf>
    <xf numFmtId="0" fontId="3" fillId="21" borderId="57" xfId="0" applyFont="1" applyFill="1" applyBorder="1" applyAlignment="1">
      <alignment horizontal="center" vertical="center" textRotation="255" shrinkToFit="1"/>
    </xf>
    <xf numFmtId="0" fontId="0" fillId="21" borderId="63" xfId="0" applyFill="1" applyBorder="1" applyAlignment="1">
      <alignment horizontal="center" vertical="center" shrinkToFit="1"/>
    </xf>
    <xf numFmtId="0" fontId="0" fillId="21" borderId="57" xfId="0" applyFill="1" applyBorder="1" applyAlignment="1">
      <alignment horizontal="center" vertical="center" wrapText="1" shrinkToFit="1"/>
    </xf>
    <xf numFmtId="0" fontId="5" fillId="21" borderId="57" xfId="0" applyFont="1" applyFill="1" applyBorder="1" applyAlignment="1">
      <alignment horizontal="center" vertical="center" wrapText="1" shrinkToFit="1"/>
    </xf>
    <xf numFmtId="0" fontId="5" fillId="21" borderId="57" xfId="0" applyFont="1" applyFill="1" applyBorder="1" applyAlignment="1">
      <alignment horizontal="center" vertical="center" wrapText="1"/>
    </xf>
    <xf numFmtId="0" fontId="34" fillId="21" borderId="57" xfId="0" applyFont="1" applyFill="1" applyBorder="1" applyAlignment="1">
      <alignment vertical="top" wrapText="1"/>
    </xf>
    <xf numFmtId="0" fontId="1" fillId="21" borderId="57" xfId="0" applyFont="1" applyFill="1" applyBorder="1" applyAlignment="1">
      <alignment vertical="top" wrapText="1"/>
    </xf>
    <xf numFmtId="0" fontId="0" fillId="0" borderId="64" xfId="0" applyFill="1" applyBorder="1" applyAlignment="1">
      <alignment vertical="center"/>
    </xf>
    <xf numFmtId="0" fontId="0" fillId="0" borderId="62" xfId="0" applyFill="1" applyBorder="1" applyAlignment="1">
      <alignment vertical="center" shrinkToFit="1"/>
    </xf>
    <xf numFmtId="0" fontId="0" fillId="0" borderId="62" xfId="0" applyFill="1" applyBorder="1" applyAlignment="1">
      <alignment vertical="center"/>
    </xf>
    <xf numFmtId="0" fontId="0" fillId="0" borderId="62" xfId="0" applyFill="1" applyBorder="1" applyAlignment="1">
      <alignment vertical="center" wrapText="1"/>
    </xf>
    <xf numFmtId="0" fontId="0" fillId="0" borderId="65" xfId="0" applyFill="1" applyBorder="1" applyAlignment="1">
      <alignment vertical="center" wrapText="1"/>
    </xf>
    <xf numFmtId="0" fontId="0" fillId="0" borderId="40" xfId="0" applyFill="1" applyBorder="1" applyAlignment="1">
      <alignment horizontal="center" vertical="center" shrinkToFit="1"/>
    </xf>
    <xf numFmtId="0" fontId="0" fillId="0" borderId="66" xfId="0" applyFont="1" applyBorder="1" applyAlignment="1">
      <alignment horizontal="center" vertical="center" shrinkToFit="1"/>
    </xf>
    <xf numFmtId="0" fontId="0" fillId="0" borderId="62" xfId="0" applyFont="1" applyBorder="1" applyAlignment="1">
      <alignment horizontal="center" vertical="center" shrinkToFit="1"/>
    </xf>
    <xf numFmtId="0" fontId="76" fillId="0" borderId="62" xfId="0" applyFont="1" applyBorder="1" applyAlignment="1">
      <alignment vertical="center" wrapText="1"/>
    </xf>
    <xf numFmtId="0" fontId="0" fillId="0" borderId="62" xfId="0" applyBorder="1" applyAlignment="1">
      <alignment horizontal="center" vertical="center" shrinkToFit="1"/>
    </xf>
    <xf numFmtId="0" fontId="76" fillId="0" borderId="62" xfId="0" applyFont="1" applyBorder="1" applyAlignment="1">
      <alignment horizontal="center" vertical="center" wrapText="1" shrinkToFit="1"/>
    </xf>
    <xf numFmtId="0" fontId="0" fillId="0" borderId="62" xfId="0" applyBorder="1" applyAlignment="1">
      <alignment vertical="center"/>
    </xf>
    <xf numFmtId="0" fontId="0" fillId="0" borderId="62" xfId="0" applyBorder="1" applyAlignment="1">
      <alignment horizontal="center" vertical="center"/>
    </xf>
    <xf numFmtId="0" fontId="0" fillId="0" borderId="62" xfId="0" applyBorder="1" applyAlignment="1">
      <alignment vertical="center" wrapText="1"/>
    </xf>
    <xf numFmtId="0" fontId="0" fillId="0" borderId="62" xfId="0" applyBorder="1" applyAlignment="1">
      <alignment horizontal="center" vertical="center" wrapText="1"/>
    </xf>
    <xf numFmtId="0" fontId="77" fillId="0" borderId="0" xfId="103" applyFont="1" applyFill="1" applyAlignment="1" applyProtection="1">
      <alignment vertical="center"/>
      <protection/>
    </xf>
    <xf numFmtId="0" fontId="3" fillId="0" borderId="22" xfId="0" applyFont="1" applyBorder="1" applyAlignment="1">
      <alignment vertical="center"/>
    </xf>
    <xf numFmtId="0" fontId="0" fillId="21" borderId="67" xfId="0" applyFill="1" applyBorder="1" applyAlignment="1">
      <alignment horizontal="center" vertical="center" shrinkToFit="1"/>
    </xf>
    <xf numFmtId="0" fontId="0" fillId="21" borderId="68" xfId="0" applyFill="1" applyBorder="1" applyAlignment="1">
      <alignment horizontal="center" vertical="center" shrinkToFit="1"/>
    </xf>
    <xf numFmtId="0" fontId="0" fillId="21" borderId="55" xfId="0" applyFill="1" applyBorder="1" applyAlignment="1">
      <alignment horizontal="center" vertical="center" shrinkToFit="1"/>
    </xf>
    <xf numFmtId="0" fontId="36" fillId="58" borderId="35" xfId="0" applyFont="1" applyFill="1" applyBorder="1" applyAlignment="1">
      <alignment vertical="center" wrapText="1"/>
    </xf>
    <xf numFmtId="0" fontId="76" fillId="0" borderId="23" xfId="0" applyFont="1" applyBorder="1" applyAlignment="1">
      <alignment vertical="top" wrapText="1"/>
    </xf>
    <xf numFmtId="0" fontId="68" fillId="0" borderId="0" xfId="521" applyFont="1" applyFill="1" applyAlignment="1">
      <alignment horizontal="center" vertical="center"/>
      <protection/>
    </xf>
    <xf numFmtId="38" fontId="73" fillId="60" borderId="53" xfId="305" applyFont="1" applyFill="1" applyBorder="1" applyAlignment="1" applyProtection="1">
      <alignment horizontal="center" vertical="center" wrapText="1"/>
      <protection/>
    </xf>
    <xf numFmtId="0" fontId="71" fillId="0" borderId="0" xfId="0" applyFont="1" applyFill="1" applyBorder="1" applyAlignment="1">
      <alignment horizontal="center" vertical="center"/>
    </xf>
    <xf numFmtId="0" fontId="74" fillId="0" borderId="0" xfId="0" applyFont="1" applyFill="1" applyAlignment="1">
      <alignment vertical="center"/>
    </xf>
    <xf numFmtId="0" fontId="68" fillId="0" borderId="0" xfId="0" applyFont="1" applyAlignment="1">
      <alignment vertical="center"/>
    </xf>
    <xf numFmtId="0" fontId="74" fillId="0" borderId="0" xfId="0" applyFont="1" applyFill="1" applyBorder="1" applyAlignment="1">
      <alignment vertical="center"/>
    </xf>
    <xf numFmtId="0" fontId="68" fillId="0" borderId="19" xfId="0" applyFont="1" applyFill="1" applyBorder="1" applyAlignment="1">
      <alignment horizontal="left" vertical="center"/>
    </xf>
    <xf numFmtId="0" fontId="68" fillId="0" borderId="20" xfId="0" applyFont="1" applyFill="1" applyBorder="1" applyAlignment="1">
      <alignment vertical="center"/>
    </xf>
    <xf numFmtId="0" fontId="68" fillId="0" borderId="0" xfId="0" applyFont="1" applyFill="1" applyBorder="1" applyAlignment="1">
      <alignment horizontal="center" vertical="center"/>
    </xf>
    <xf numFmtId="0" fontId="68" fillId="0" borderId="0" xfId="0" applyFont="1" applyFill="1" applyBorder="1" applyAlignment="1">
      <alignment vertical="center"/>
    </xf>
    <xf numFmtId="0" fontId="68" fillId="0" borderId="21" xfId="0" applyFont="1" applyFill="1" applyBorder="1" applyAlignment="1">
      <alignment horizontal="center" vertical="center"/>
    </xf>
    <xf numFmtId="0" fontId="68" fillId="0" borderId="22" xfId="0" applyFont="1" applyFill="1" applyBorder="1" applyAlignment="1">
      <alignment vertical="center"/>
    </xf>
    <xf numFmtId="0" fontId="68" fillId="0" borderId="23" xfId="0" applyFont="1" applyFill="1" applyBorder="1" applyAlignment="1">
      <alignment vertical="center"/>
    </xf>
    <xf numFmtId="0" fontId="68" fillId="0" borderId="0" xfId="0" applyFont="1" applyFill="1" applyBorder="1" applyAlignment="1">
      <alignment vertical="center"/>
    </xf>
    <xf numFmtId="0" fontId="68" fillId="0" borderId="25" xfId="0" applyFont="1" applyFill="1" applyBorder="1" applyAlignment="1">
      <alignment vertical="center"/>
    </xf>
    <xf numFmtId="0" fontId="68" fillId="0" borderId="26" xfId="0" applyFont="1" applyFill="1" applyBorder="1" applyAlignment="1">
      <alignment vertical="center"/>
    </xf>
    <xf numFmtId="0" fontId="68" fillId="0" borderId="28" xfId="0" applyFont="1" applyFill="1" applyBorder="1" applyAlignment="1">
      <alignment vertical="center"/>
    </xf>
    <xf numFmtId="0" fontId="74" fillId="0" borderId="0" xfId="0" applyFont="1" applyFill="1" applyBorder="1" applyAlignment="1">
      <alignment horizontal="center" vertical="center"/>
    </xf>
    <xf numFmtId="0" fontId="68" fillId="0" borderId="22" xfId="0" applyFont="1" applyFill="1" applyBorder="1" applyAlignment="1">
      <alignment vertical="center"/>
    </xf>
    <xf numFmtId="0" fontId="68" fillId="0" borderId="0" xfId="0" applyFont="1" applyFill="1" applyAlignment="1">
      <alignment vertical="center"/>
    </xf>
    <xf numFmtId="0" fontId="74" fillId="0" borderId="22" xfId="0" applyFont="1" applyFill="1" applyBorder="1" applyAlignment="1">
      <alignment horizontal="center" vertical="center"/>
    </xf>
    <xf numFmtId="0" fontId="74" fillId="0" borderId="25" xfId="0" applyFont="1" applyFill="1" applyBorder="1" applyAlignment="1">
      <alignment horizontal="center" vertical="center"/>
    </xf>
    <xf numFmtId="0" fontId="68" fillId="0" borderId="0" xfId="0" applyFont="1" applyFill="1" applyBorder="1" applyAlignment="1">
      <alignment horizontal="left" vertical="center"/>
    </xf>
    <xf numFmtId="0" fontId="68" fillId="0" borderId="25" xfId="0" applyFont="1" applyFill="1" applyBorder="1" applyAlignment="1">
      <alignment horizontal="center" vertical="center"/>
    </xf>
    <xf numFmtId="0" fontId="74" fillId="0" borderId="27" xfId="0" applyFont="1" applyFill="1" applyBorder="1" applyAlignment="1">
      <alignment horizontal="center" vertical="center"/>
    </xf>
    <xf numFmtId="0" fontId="74" fillId="0" borderId="24" xfId="0" applyFont="1" applyFill="1" applyBorder="1" applyAlignment="1">
      <alignment horizontal="center" vertical="center"/>
    </xf>
    <xf numFmtId="0" fontId="74" fillId="0" borderId="28" xfId="0" applyFont="1" applyFill="1" applyBorder="1" applyAlignment="1">
      <alignment horizontal="right" vertical="center"/>
    </xf>
    <xf numFmtId="0" fontId="74" fillId="0" borderId="0" xfId="0" applyFont="1" applyFill="1" applyBorder="1" applyAlignment="1">
      <alignment horizontal="right" vertical="center"/>
    </xf>
    <xf numFmtId="0" fontId="68" fillId="0" borderId="27" xfId="0" applyFont="1" applyFill="1" applyBorder="1" applyAlignment="1">
      <alignment vertical="center"/>
    </xf>
    <xf numFmtId="0" fontId="78" fillId="0" borderId="0" xfId="0" applyFont="1" applyFill="1" applyBorder="1" applyAlignment="1">
      <alignment vertical="center"/>
    </xf>
    <xf numFmtId="0" fontId="78" fillId="0" borderId="22" xfId="0" applyFont="1" applyFill="1" applyBorder="1" applyAlignment="1">
      <alignment vertical="center"/>
    </xf>
    <xf numFmtId="0" fontId="68" fillId="0" borderId="30" xfId="0" applyFont="1" applyFill="1" applyBorder="1" applyAlignment="1">
      <alignment horizontal="center" vertical="center"/>
    </xf>
    <xf numFmtId="0" fontId="68" fillId="0" borderId="0" xfId="0" applyFont="1" applyFill="1" applyBorder="1" applyAlignment="1">
      <alignment horizontal="right" vertical="center"/>
    </xf>
    <xf numFmtId="38" fontId="68" fillId="0" borderId="0" xfId="130" applyFont="1" applyFill="1" applyBorder="1" applyAlignment="1">
      <alignment vertical="center"/>
    </xf>
    <xf numFmtId="0" fontId="74" fillId="0" borderId="0" xfId="0" applyFont="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79" fillId="0" borderId="0" xfId="0" applyFont="1" applyAlignment="1">
      <alignment vertical="center"/>
    </xf>
    <xf numFmtId="0" fontId="74" fillId="0" borderId="0" xfId="0" applyFont="1" applyFill="1" applyBorder="1" applyAlignment="1">
      <alignment vertical="center"/>
    </xf>
    <xf numFmtId="0" fontId="74" fillId="0" borderId="0" xfId="0" applyFont="1" applyBorder="1" applyAlignment="1">
      <alignment horizontal="center" vertical="center"/>
    </xf>
    <xf numFmtId="0" fontId="80" fillId="0" borderId="0" xfId="0" applyFont="1" applyBorder="1" applyAlignment="1">
      <alignment horizontal="left" vertical="center"/>
    </xf>
    <xf numFmtId="0" fontId="68" fillId="0" borderId="0" xfId="0" applyFont="1" applyBorder="1" applyAlignment="1">
      <alignment horizontal="left" vertical="center"/>
    </xf>
    <xf numFmtId="0" fontId="68"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81" fillId="0" borderId="0" xfId="0" applyFont="1" applyFill="1" applyBorder="1" applyAlignment="1">
      <alignment horizontal="left" vertical="center"/>
    </xf>
    <xf numFmtId="0" fontId="74" fillId="55" borderId="0" xfId="0" applyFont="1" applyFill="1" applyAlignment="1">
      <alignment vertical="center"/>
    </xf>
    <xf numFmtId="0" fontId="74" fillId="0" borderId="0" xfId="0" applyFont="1" applyFill="1" applyAlignment="1">
      <alignment vertical="center"/>
    </xf>
    <xf numFmtId="0" fontId="81" fillId="0" borderId="0" xfId="0" applyFont="1" applyFill="1" applyBorder="1" applyAlignment="1">
      <alignment horizontal="right" vertical="center"/>
    </xf>
    <xf numFmtId="0" fontId="78" fillId="0" borderId="0" xfId="0" applyFont="1" applyFill="1" applyBorder="1" applyAlignment="1">
      <alignment horizontal="left" vertical="center"/>
    </xf>
    <xf numFmtId="0" fontId="68" fillId="0" borderId="0" xfId="0" applyFont="1" applyFill="1" applyAlignment="1">
      <alignment horizontal="center" vertical="center"/>
    </xf>
    <xf numFmtId="0" fontId="68" fillId="0" borderId="28" xfId="0" applyFont="1" applyFill="1" applyBorder="1" applyAlignment="1">
      <alignment vertical="center"/>
    </xf>
    <xf numFmtId="0" fontId="68" fillId="0" borderId="0" xfId="0" applyFont="1" applyFill="1" applyAlignment="1">
      <alignment vertical="center"/>
    </xf>
    <xf numFmtId="0" fontId="68" fillId="0" borderId="0" xfId="0" applyFont="1" applyFill="1" applyAlignment="1">
      <alignment horizontal="left" vertical="center"/>
    </xf>
    <xf numFmtId="49" fontId="68" fillId="0" borderId="0" xfId="0" applyNumberFormat="1" applyFont="1" applyFill="1" applyAlignment="1">
      <alignment horizontal="center" vertical="center"/>
    </xf>
    <xf numFmtId="0" fontId="81" fillId="0" borderId="0" xfId="0" applyFont="1" applyAlignment="1">
      <alignment vertical="center"/>
    </xf>
    <xf numFmtId="0" fontId="74" fillId="0" borderId="0" xfId="0" applyFont="1" applyFill="1" applyBorder="1" applyAlignment="1">
      <alignment vertical="top" wrapText="1"/>
    </xf>
    <xf numFmtId="0" fontId="68" fillId="0" borderId="0" xfId="0" applyFont="1" applyAlignment="1">
      <alignment horizontal="center" vertical="center"/>
    </xf>
    <xf numFmtId="0" fontId="74" fillId="0" borderId="0" xfId="0" applyFont="1" applyBorder="1" applyAlignment="1">
      <alignment vertical="center"/>
    </xf>
    <xf numFmtId="0" fontId="81" fillId="0" borderId="0" xfId="0" applyFont="1" applyBorder="1" applyAlignment="1">
      <alignment vertical="center"/>
    </xf>
    <xf numFmtId="38" fontId="68" fillId="0" borderId="0" xfId="130" applyFont="1" applyAlignment="1">
      <alignment vertical="center"/>
    </xf>
    <xf numFmtId="0" fontId="71" fillId="0" borderId="0" xfId="0" applyFont="1" applyFill="1" applyBorder="1" applyAlignment="1">
      <alignment horizontal="center" vertical="center"/>
    </xf>
    <xf numFmtId="49" fontId="3" fillId="0" borderId="0" xfId="0" applyNumberFormat="1" applyFont="1" applyFill="1" applyAlignment="1">
      <alignment horizontal="center" vertical="center"/>
    </xf>
    <xf numFmtId="0" fontId="68" fillId="0" borderId="0" xfId="0" applyFont="1" applyFill="1" applyBorder="1" applyAlignment="1">
      <alignment horizontal="center" vertical="center"/>
    </xf>
    <xf numFmtId="0" fontId="68" fillId="0" borderId="0" xfId="0" applyFont="1" applyFill="1" applyBorder="1" applyAlignment="1">
      <alignment horizontal="left" vertical="center"/>
    </xf>
    <xf numFmtId="0" fontId="68" fillId="0" borderId="36" xfId="0" applyFont="1" applyFill="1" applyBorder="1" applyAlignment="1">
      <alignment horizontal="center" vertical="center"/>
    </xf>
    <xf numFmtId="0" fontId="68" fillId="0" borderId="0" xfId="0" applyFont="1" applyFill="1" applyBorder="1" applyAlignment="1">
      <alignment horizontal="right" vertical="center"/>
    </xf>
    <xf numFmtId="0" fontId="81" fillId="0" borderId="0" xfId="0" applyFont="1" applyFill="1" applyAlignment="1">
      <alignment horizontal="left" vertical="center"/>
    </xf>
    <xf numFmtId="0" fontId="68" fillId="0" borderId="36" xfId="0" applyFont="1" applyFill="1" applyBorder="1" applyAlignment="1">
      <alignment horizontal="center" vertical="center"/>
    </xf>
    <xf numFmtId="0" fontId="68" fillId="0" borderId="0" xfId="0" applyFont="1" applyFill="1" applyBorder="1" applyAlignment="1">
      <alignment horizontal="left" vertical="center"/>
    </xf>
    <xf numFmtId="0" fontId="68" fillId="0" borderId="0" xfId="0" applyFont="1" applyFill="1" applyAlignment="1">
      <alignment vertical="center"/>
    </xf>
    <xf numFmtId="0" fontId="68" fillId="0" borderId="0" xfId="0" applyFont="1" applyFill="1" applyBorder="1" applyAlignment="1">
      <alignment horizontal="center" vertical="center"/>
    </xf>
    <xf numFmtId="0" fontId="68" fillId="0" borderId="0" xfId="0" applyFont="1" applyFill="1" applyAlignment="1">
      <alignment vertical="center"/>
    </xf>
    <xf numFmtId="0" fontId="68" fillId="0" borderId="0" xfId="0" applyFont="1" applyFill="1" applyBorder="1" applyAlignment="1">
      <alignment horizontal="center" vertical="center"/>
    </xf>
    <xf numFmtId="0" fontId="68" fillId="0" borderId="0" xfId="0" applyFont="1" applyFill="1" applyAlignment="1">
      <alignment vertical="center"/>
    </xf>
    <xf numFmtId="0" fontId="68" fillId="0" borderId="0" xfId="0" applyFont="1" applyFill="1" applyBorder="1" applyAlignment="1">
      <alignment horizontal="left" vertical="center"/>
    </xf>
    <xf numFmtId="0" fontId="68" fillId="0" borderId="36"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0" xfId="0" applyFont="1" applyFill="1" applyAlignment="1">
      <alignment vertical="center"/>
    </xf>
    <xf numFmtId="0" fontId="68" fillId="0" borderId="0" xfId="0" applyFont="1" applyFill="1" applyBorder="1" applyAlignment="1">
      <alignment horizontal="left" vertical="center"/>
    </xf>
    <xf numFmtId="0" fontId="68" fillId="0" borderId="0" xfId="0" applyFont="1" applyFill="1" applyBorder="1" applyAlignment="1">
      <alignment horizontal="right" vertical="center"/>
    </xf>
    <xf numFmtId="0" fontId="68" fillId="0" borderId="0" xfId="0" applyFont="1" applyFill="1" applyBorder="1" applyAlignment="1">
      <alignment horizontal="left" vertical="center"/>
    </xf>
    <xf numFmtId="0" fontId="68" fillId="0" borderId="36" xfId="0" applyFont="1" applyFill="1" applyBorder="1" applyAlignment="1">
      <alignment horizontal="center" vertical="center"/>
    </xf>
    <xf numFmtId="0" fontId="68" fillId="0" borderId="0" xfId="0" applyFont="1" applyFill="1" applyBorder="1" applyAlignment="1">
      <alignment horizontal="right" vertical="center"/>
    </xf>
    <xf numFmtId="0" fontId="68" fillId="0" borderId="0" xfId="0" applyFont="1" applyFill="1" applyBorder="1" applyAlignment="1">
      <alignment horizontal="center" vertical="center"/>
    </xf>
    <xf numFmtId="0" fontId="68" fillId="0" borderId="0" xfId="0" applyFont="1" applyFill="1" applyAlignment="1">
      <alignment horizontal="right" vertical="center"/>
    </xf>
    <xf numFmtId="0" fontId="68" fillId="0" borderId="0" xfId="0" applyFont="1" applyFill="1" applyBorder="1" applyAlignment="1">
      <alignment horizontal="center" vertical="center"/>
    </xf>
    <xf numFmtId="0" fontId="68" fillId="0" borderId="36" xfId="0" applyFont="1" applyFill="1" applyBorder="1" applyAlignment="1">
      <alignment horizontal="center" vertical="center"/>
    </xf>
    <xf numFmtId="0" fontId="68" fillId="0" borderId="0" xfId="0" applyFont="1" applyFill="1" applyBorder="1" applyAlignment="1">
      <alignment horizontal="right" vertical="center"/>
    </xf>
    <xf numFmtId="0" fontId="68" fillId="0" borderId="0" xfId="0" applyFont="1" applyFill="1" applyBorder="1" applyAlignment="1">
      <alignment horizontal="left" vertical="center"/>
    </xf>
    <xf numFmtId="0" fontId="79" fillId="0" borderId="0" xfId="0" applyFont="1" applyFill="1" applyBorder="1" applyAlignment="1">
      <alignment vertical="center"/>
    </xf>
    <xf numFmtId="0" fontId="68" fillId="0" borderId="36" xfId="0" applyFont="1" applyFill="1" applyBorder="1" applyAlignment="1">
      <alignment horizontal="center" vertical="center"/>
    </xf>
    <xf numFmtId="0" fontId="68" fillId="0" borderId="0" xfId="0" applyFont="1" applyFill="1" applyBorder="1" applyAlignment="1">
      <alignment horizontal="right" vertical="center"/>
    </xf>
    <xf numFmtId="0" fontId="68" fillId="0" borderId="0" xfId="0" applyFont="1" applyFill="1" applyBorder="1" applyAlignment="1">
      <alignment horizontal="left" vertical="center"/>
    </xf>
    <xf numFmtId="0" fontId="82" fillId="0" borderId="0" xfId="0" applyFont="1" applyFill="1" applyBorder="1" applyAlignment="1">
      <alignment horizontal="center" vertical="center"/>
    </xf>
    <xf numFmtId="0" fontId="82" fillId="0" borderId="0" xfId="0" applyFont="1" applyFill="1" applyBorder="1" applyAlignment="1">
      <alignment vertical="center"/>
    </xf>
    <xf numFmtId="0" fontId="68" fillId="0" borderId="0" xfId="0" applyFont="1" applyFill="1" applyBorder="1" applyAlignment="1">
      <alignment horizontal="center" vertical="center"/>
    </xf>
    <xf numFmtId="0" fontId="68" fillId="0" borderId="0" xfId="0" applyFont="1" applyFill="1" applyBorder="1" applyAlignment="1">
      <alignment horizontal="left" vertical="center"/>
    </xf>
    <xf numFmtId="0" fontId="3" fillId="15" borderId="34" xfId="0" applyFont="1" applyFill="1" applyBorder="1" applyAlignment="1">
      <alignment vertical="center"/>
    </xf>
    <xf numFmtId="0" fontId="3" fillId="15" borderId="24" xfId="0" applyFont="1" applyFill="1" applyBorder="1" applyAlignment="1" quotePrefix="1">
      <alignment horizontal="left" vertical="center"/>
    </xf>
    <xf numFmtId="0" fontId="3" fillId="15" borderId="25" xfId="0" applyFont="1" applyFill="1" applyBorder="1" applyAlignment="1" quotePrefix="1">
      <alignment horizontal="left" vertical="center"/>
    </xf>
    <xf numFmtId="0" fontId="3" fillId="15" borderId="26" xfId="0" applyFont="1" applyFill="1" applyBorder="1" applyAlignment="1" quotePrefix="1">
      <alignment horizontal="left" vertical="center"/>
    </xf>
    <xf numFmtId="0" fontId="3" fillId="15" borderId="40" xfId="0" applyFont="1" applyFill="1" applyBorder="1" applyAlignment="1" quotePrefix="1">
      <alignment horizontal="left" vertical="center"/>
    </xf>
    <xf numFmtId="0" fontId="3" fillId="30" borderId="43" xfId="0" applyFont="1" applyFill="1" applyBorder="1" applyAlignment="1">
      <alignment horizontal="center" vertical="center"/>
    </xf>
    <xf numFmtId="0" fontId="68" fillId="0" borderId="36"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0" fontId="71" fillId="0" borderId="36" xfId="0" applyFont="1" applyFill="1" applyBorder="1" applyAlignment="1">
      <alignment horizontal="center" vertical="center"/>
    </xf>
    <xf numFmtId="0" fontId="68" fillId="0" borderId="0" xfId="0" applyFont="1" applyFill="1" applyBorder="1" applyAlignment="1">
      <alignment horizontal="left" vertical="center"/>
    </xf>
    <xf numFmtId="0" fontId="68" fillId="0" borderId="21" xfId="0" applyFont="1" applyFill="1" applyBorder="1" applyAlignment="1">
      <alignment horizontal="center" vertical="center"/>
    </xf>
    <xf numFmtId="0" fontId="81" fillId="0" borderId="0" xfId="0" applyFont="1" applyFill="1" applyBorder="1" applyAlignment="1">
      <alignment horizontal="left" vertical="center"/>
    </xf>
    <xf numFmtId="0" fontId="68" fillId="0" borderId="0" xfId="0" applyFont="1" applyBorder="1" applyAlignment="1">
      <alignment horizontal="center" vertical="center"/>
    </xf>
    <xf numFmtId="0" fontId="68" fillId="0" borderId="25"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36" xfId="0" applyFont="1" applyFill="1" applyBorder="1" applyAlignment="1">
      <alignment horizontal="center" vertical="center"/>
    </xf>
    <xf numFmtId="0" fontId="68" fillId="0" borderId="0" xfId="0" applyFont="1" applyFill="1" applyBorder="1" applyAlignment="1">
      <alignment horizontal="right" vertical="center"/>
    </xf>
    <xf numFmtId="0" fontId="68" fillId="0" borderId="30" xfId="0" applyFont="1" applyFill="1" applyBorder="1" applyAlignment="1">
      <alignment horizontal="center" vertical="center"/>
    </xf>
    <xf numFmtId="0" fontId="74" fillId="0" borderId="24" xfId="0" applyFont="1" applyFill="1" applyBorder="1" applyAlignment="1">
      <alignment horizontal="center" vertical="center"/>
    </xf>
    <xf numFmtId="0" fontId="74" fillId="0" borderId="25" xfId="0" applyFont="1" applyFill="1" applyBorder="1" applyAlignment="1">
      <alignment horizontal="center" vertical="center"/>
    </xf>
    <xf numFmtId="0" fontId="74" fillId="0" borderId="22" xfId="0" applyFont="1" applyFill="1" applyBorder="1" applyAlignment="1">
      <alignment horizontal="center" vertical="center"/>
    </xf>
    <xf numFmtId="0" fontId="74" fillId="0" borderId="0" xfId="0" applyFont="1" applyFill="1" applyAlignment="1">
      <alignment vertical="center"/>
    </xf>
    <xf numFmtId="0" fontId="74" fillId="0" borderId="0" xfId="0" applyFont="1" applyBorder="1" applyAlignment="1">
      <alignment horizontal="center" vertical="center"/>
    </xf>
    <xf numFmtId="38" fontId="74" fillId="61" borderId="36" xfId="130" applyNumberFormat="1" applyFont="1" applyFill="1" applyBorder="1" applyAlignment="1">
      <alignment horizontal="center" vertical="center" wrapText="1"/>
    </xf>
    <xf numFmtId="0" fontId="0" fillId="61" borderId="36" xfId="305" applyNumberFormat="1" applyFont="1" applyFill="1" applyBorder="1" applyAlignment="1">
      <alignment horizontal="center" vertical="center" wrapText="1"/>
    </xf>
    <xf numFmtId="0" fontId="74" fillId="61" borderId="36" xfId="305" applyNumberFormat="1" applyFont="1" applyFill="1" applyBorder="1" applyAlignment="1">
      <alignment horizontal="center" vertical="center" wrapText="1"/>
    </xf>
    <xf numFmtId="0" fontId="0" fillId="61" borderId="36" xfId="96" applyNumberFormat="1" applyFont="1" applyFill="1" applyBorder="1" applyAlignment="1">
      <alignment horizontal="center" vertical="center" wrapText="1"/>
    </xf>
    <xf numFmtId="38" fontId="40" fillId="22" borderId="36" xfId="305" applyNumberFormat="1" applyFont="1" applyFill="1" applyBorder="1" applyAlignment="1">
      <alignment horizontal="center" vertical="center" wrapText="1"/>
    </xf>
    <xf numFmtId="40" fontId="40" fillId="22" borderId="36" xfId="305" applyNumberFormat="1" applyFont="1" applyFill="1" applyBorder="1" applyAlignment="1">
      <alignment horizontal="center" vertical="center" wrapText="1"/>
    </xf>
    <xf numFmtId="0" fontId="0" fillId="61" borderId="36" xfId="305" applyNumberFormat="1" applyFont="1" applyFill="1" applyBorder="1" applyAlignment="1">
      <alignment horizontal="center" vertical="center" wrapText="1"/>
    </xf>
    <xf numFmtId="0" fontId="0" fillId="61" borderId="36" xfId="96" applyNumberFormat="1" applyFont="1" applyFill="1" applyBorder="1" applyAlignment="1">
      <alignment horizontal="center" vertical="center" wrapText="1"/>
    </xf>
    <xf numFmtId="38" fontId="40" fillId="8" borderId="36" xfId="305" applyNumberFormat="1" applyFont="1" applyFill="1" applyBorder="1" applyAlignment="1">
      <alignment horizontal="center" vertical="center" wrapText="1"/>
    </xf>
    <xf numFmtId="40" fontId="40" fillId="8" borderId="36" xfId="305" applyNumberFormat="1" applyFont="1" applyFill="1" applyBorder="1" applyAlignment="1">
      <alignment horizontal="center" vertical="center" wrapText="1"/>
    </xf>
    <xf numFmtId="0" fontId="0" fillId="61" borderId="36" xfId="305" applyNumberFormat="1" applyFont="1" applyFill="1" applyBorder="1" applyAlignment="1">
      <alignment horizontal="center" vertical="center" wrapText="1"/>
    </xf>
    <xf numFmtId="0" fontId="0" fillId="61" borderId="36" xfId="96" applyNumberFormat="1" applyFont="1" applyFill="1" applyBorder="1" applyAlignment="1">
      <alignment horizontal="center" vertical="center" wrapText="1"/>
    </xf>
    <xf numFmtId="0" fontId="0" fillId="21" borderId="67" xfId="0" applyFill="1" applyBorder="1" applyAlignment="1">
      <alignment horizontal="center" vertical="center" shrinkToFit="1"/>
    </xf>
    <xf numFmtId="38" fontId="40" fillId="62" borderId="36" xfId="305" applyNumberFormat="1" applyFont="1" applyFill="1" applyBorder="1" applyAlignment="1">
      <alignment horizontal="center" vertical="center" wrapText="1"/>
    </xf>
    <xf numFmtId="40" fontId="40" fillId="62" borderId="36" xfId="305" applyNumberFormat="1" applyFont="1" applyFill="1" applyBorder="1" applyAlignment="1">
      <alignment horizontal="center" vertical="center" wrapText="1"/>
    </xf>
    <xf numFmtId="0" fontId="0" fillId="61" borderId="36" xfId="305" applyNumberFormat="1" applyFont="1" applyFill="1" applyBorder="1" applyAlignment="1">
      <alignment horizontal="center" vertical="center" wrapText="1"/>
    </xf>
    <xf numFmtId="0" fontId="0" fillId="61" borderId="36" xfId="96" applyNumberFormat="1" applyFont="1" applyFill="1" applyBorder="1" applyAlignment="1">
      <alignment horizontal="center" vertical="center" wrapText="1"/>
    </xf>
    <xf numFmtId="0" fontId="0" fillId="21" borderId="68" xfId="0" applyFill="1" applyBorder="1" applyAlignment="1">
      <alignment horizontal="center" vertical="center" shrinkToFit="1"/>
    </xf>
    <xf numFmtId="0" fontId="0" fillId="21" borderId="55" xfId="0" applyFill="1" applyBorder="1" applyAlignment="1">
      <alignment horizontal="center" vertical="center" shrinkToFit="1"/>
    </xf>
    <xf numFmtId="0" fontId="0" fillId="21" borderId="68" xfId="0" applyFill="1" applyBorder="1" applyAlignment="1" quotePrefix="1">
      <alignment horizontal="center" vertical="center" shrinkToFit="1"/>
    </xf>
    <xf numFmtId="0" fontId="3" fillId="21" borderId="62" xfId="0" applyFont="1" applyFill="1" applyBorder="1" applyAlignment="1">
      <alignment horizontal="center" vertical="center" wrapText="1" shrinkToFit="1"/>
    </xf>
    <xf numFmtId="0" fontId="33" fillId="21" borderId="57" xfId="0" applyFont="1" applyFill="1" applyBorder="1" applyAlignment="1">
      <alignment horizontal="center" vertical="top" wrapText="1"/>
    </xf>
    <xf numFmtId="0" fontId="0" fillId="21" borderId="71" xfId="0" applyFill="1" applyBorder="1" applyAlignment="1">
      <alignment horizontal="center" vertical="center" shrinkToFit="1"/>
    </xf>
    <xf numFmtId="0" fontId="0" fillId="21" borderId="62" xfId="0" applyFill="1" applyBorder="1" applyAlignment="1">
      <alignment horizontal="center" vertical="center" shrinkToFit="1"/>
    </xf>
    <xf numFmtId="0" fontId="0" fillId="21" borderId="69" xfId="0" applyFill="1" applyBorder="1" applyAlignment="1">
      <alignment horizontal="left" vertical="center"/>
    </xf>
    <xf numFmtId="0" fontId="34" fillId="21" borderId="57" xfId="0" applyFont="1" applyFill="1" applyBorder="1" applyAlignment="1">
      <alignment horizontal="center" vertical="center" wrapText="1"/>
    </xf>
    <xf numFmtId="0" fontId="81" fillId="0" borderId="0" xfId="0" applyFont="1" applyFill="1" applyBorder="1" applyAlignment="1">
      <alignment horizontal="left" vertical="center" wrapText="1"/>
    </xf>
    <xf numFmtId="0" fontId="74" fillId="0" borderId="36" xfId="0" applyFont="1" applyFill="1" applyBorder="1" applyAlignment="1">
      <alignment horizontal="left" vertical="top" wrapText="1"/>
    </xf>
    <xf numFmtId="0" fontId="68" fillId="0" borderId="0" xfId="0" applyFont="1" applyBorder="1" applyAlignment="1">
      <alignment horizontal="center" vertical="center"/>
    </xf>
    <xf numFmtId="0" fontId="68" fillId="0" borderId="0" xfId="0" applyFont="1" applyFill="1" applyBorder="1" applyAlignment="1">
      <alignment horizontal="left" vertical="center"/>
    </xf>
    <xf numFmtId="0" fontId="68" fillId="0" borderId="33" xfId="0" applyFont="1" applyBorder="1" applyAlignment="1">
      <alignment vertical="center"/>
    </xf>
    <xf numFmtId="0" fontId="68" fillId="0" borderId="34" xfId="0" applyFont="1" applyBorder="1" applyAlignment="1">
      <alignment vertical="center"/>
    </xf>
    <xf numFmtId="0" fontId="68" fillId="0" borderId="35" xfId="0" applyFont="1" applyBorder="1" applyAlignment="1">
      <alignment vertical="center"/>
    </xf>
    <xf numFmtId="0" fontId="68" fillId="0" borderId="24" xfId="0" applyFont="1" applyFill="1" applyBorder="1" applyAlignment="1">
      <alignment horizontal="center" vertical="center"/>
    </xf>
    <xf numFmtId="0" fontId="68" fillId="0" borderId="25" xfId="0" applyFont="1" applyFill="1" applyBorder="1" applyAlignment="1">
      <alignment horizontal="center" vertical="center"/>
    </xf>
    <xf numFmtId="0" fontId="68" fillId="0" borderId="26" xfId="0" applyFont="1" applyFill="1" applyBorder="1" applyAlignment="1">
      <alignment horizontal="center" vertical="center"/>
    </xf>
    <xf numFmtId="0" fontId="68" fillId="0" borderId="27"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28" xfId="0" applyFont="1" applyFill="1" applyBorder="1" applyAlignment="1">
      <alignment horizontal="center" vertical="center"/>
    </xf>
    <xf numFmtId="0" fontId="68" fillId="0" borderId="21" xfId="0" applyFont="1" applyFill="1" applyBorder="1" applyAlignment="1">
      <alignment horizontal="center" vertical="center"/>
    </xf>
    <xf numFmtId="0" fontId="68" fillId="0" borderId="22" xfId="0" applyFont="1" applyFill="1" applyBorder="1" applyAlignment="1">
      <alignment horizontal="center" vertical="center"/>
    </xf>
    <xf numFmtId="0" fontId="68" fillId="0" borderId="23" xfId="0" applyFont="1" applyFill="1" applyBorder="1" applyAlignment="1">
      <alignment horizontal="center" vertical="center"/>
    </xf>
    <xf numFmtId="0" fontId="71" fillId="0" borderId="24" xfId="0" applyFont="1" applyFill="1" applyBorder="1" applyAlignment="1">
      <alignment horizontal="left" vertical="top"/>
    </xf>
    <xf numFmtId="0" fontId="71" fillId="0" borderId="25" xfId="0" applyFont="1" applyFill="1" applyBorder="1" applyAlignment="1">
      <alignment horizontal="left" vertical="top"/>
    </xf>
    <xf numFmtId="0" fontId="71" fillId="0" borderId="26" xfId="0" applyFont="1" applyFill="1" applyBorder="1" applyAlignment="1">
      <alignment horizontal="left" vertical="top"/>
    </xf>
    <xf numFmtId="0" fontId="71" fillId="0" borderId="27" xfId="0" applyFont="1" applyFill="1" applyBorder="1" applyAlignment="1">
      <alignment horizontal="left" vertical="top"/>
    </xf>
    <xf numFmtId="0" fontId="71" fillId="0" borderId="0" xfId="0" applyFont="1" applyFill="1" applyBorder="1" applyAlignment="1">
      <alignment horizontal="left" vertical="top"/>
    </xf>
    <xf numFmtId="0" fontId="71" fillId="0" borderId="28" xfId="0" applyFont="1" applyFill="1" applyBorder="1" applyAlignment="1">
      <alignment horizontal="left" vertical="top"/>
    </xf>
    <xf numFmtId="0" fontId="71" fillId="0" borderId="21" xfId="0" applyFont="1" applyFill="1" applyBorder="1" applyAlignment="1">
      <alignment horizontal="left" vertical="top"/>
    </xf>
    <xf numFmtId="0" fontId="71" fillId="0" borderId="22" xfId="0" applyFont="1" applyFill="1" applyBorder="1" applyAlignment="1">
      <alignment horizontal="left" vertical="top"/>
    </xf>
    <xf numFmtId="0" fontId="71" fillId="0" borderId="23" xfId="0" applyFont="1" applyFill="1" applyBorder="1" applyAlignment="1">
      <alignment horizontal="left" vertical="top"/>
    </xf>
    <xf numFmtId="0" fontId="68" fillId="0" borderId="33" xfId="0" applyFont="1" applyFill="1" applyBorder="1" applyAlignment="1">
      <alignment horizontal="left" vertical="center"/>
    </xf>
    <xf numFmtId="0" fontId="68" fillId="0" borderId="34" xfId="0" applyFont="1" applyFill="1" applyBorder="1" applyAlignment="1">
      <alignment horizontal="left" vertical="center"/>
    </xf>
    <xf numFmtId="0" fontId="68" fillId="0" borderId="35" xfId="0" applyFont="1" applyFill="1" applyBorder="1" applyAlignment="1">
      <alignment horizontal="left" vertical="center"/>
    </xf>
    <xf numFmtId="0" fontId="71" fillId="0" borderId="33" xfId="0" applyFont="1" applyFill="1" applyBorder="1" applyAlignment="1">
      <alignment vertical="center"/>
    </xf>
    <xf numFmtId="0" fontId="71" fillId="0" borderId="34" xfId="0" applyFont="1" applyFill="1" applyBorder="1" applyAlignment="1">
      <alignment vertical="center"/>
    </xf>
    <xf numFmtId="0" fontId="71" fillId="0" borderId="35" xfId="0" applyFont="1" applyFill="1" applyBorder="1" applyAlignment="1">
      <alignment vertical="center"/>
    </xf>
    <xf numFmtId="0" fontId="68" fillId="0" borderId="33" xfId="0" applyFont="1" applyFill="1" applyBorder="1" applyAlignment="1">
      <alignment vertical="center" wrapText="1"/>
    </xf>
    <xf numFmtId="0" fontId="68" fillId="0" borderId="34" xfId="0" applyFont="1" applyFill="1" applyBorder="1" applyAlignment="1">
      <alignment vertical="center" wrapText="1"/>
    </xf>
    <xf numFmtId="0" fontId="68" fillId="0" borderId="35" xfId="0" applyFont="1" applyFill="1" applyBorder="1" applyAlignment="1">
      <alignment vertical="center" wrapText="1"/>
    </xf>
    <xf numFmtId="0" fontId="68" fillId="0" borderId="33" xfId="0" applyFont="1" applyFill="1" applyBorder="1" applyAlignment="1">
      <alignment vertical="center"/>
    </xf>
    <xf numFmtId="0" fontId="68" fillId="0" borderId="34" xfId="0" applyFont="1" applyFill="1" applyBorder="1" applyAlignment="1">
      <alignment vertical="center"/>
    </xf>
    <xf numFmtId="0" fontId="68" fillId="0" borderId="35" xfId="0" applyFont="1" applyFill="1" applyBorder="1" applyAlignment="1">
      <alignment vertical="center"/>
    </xf>
    <xf numFmtId="0" fontId="68" fillId="0" borderId="33" xfId="0" applyFont="1" applyFill="1" applyBorder="1" applyAlignment="1">
      <alignment horizontal="right" vertical="center"/>
    </xf>
    <xf numFmtId="0" fontId="68" fillId="0" borderId="34" xfId="0" applyFont="1" applyFill="1" applyBorder="1" applyAlignment="1">
      <alignment horizontal="right" vertical="center"/>
    </xf>
    <xf numFmtId="0" fontId="68" fillId="0" borderId="35" xfId="0" applyFont="1" applyFill="1" applyBorder="1" applyAlignment="1">
      <alignment horizontal="right" vertical="center"/>
    </xf>
    <xf numFmtId="0" fontId="81" fillId="0" borderId="0" xfId="0" applyFont="1" applyFill="1" applyBorder="1" applyAlignment="1">
      <alignment horizontal="left" vertical="center"/>
    </xf>
    <xf numFmtId="0" fontId="68" fillId="0" borderId="33" xfId="0" applyFont="1" applyFill="1" applyBorder="1" applyAlignment="1">
      <alignment horizontal="center" vertical="center"/>
    </xf>
    <xf numFmtId="0" fontId="68" fillId="0" borderId="34" xfId="0" applyFont="1" applyFill="1" applyBorder="1" applyAlignment="1">
      <alignment horizontal="center" vertical="center"/>
    </xf>
    <xf numFmtId="0" fontId="68" fillId="0" borderId="35" xfId="0" applyFont="1" applyFill="1" applyBorder="1" applyAlignment="1">
      <alignment horizontal="center" vertical="center"/>
    </xf>
    <xf numFmtId="0" fontId="71" fillId="0" borderId="36" xfId="0" applyFont="1" applyFill="1" applyBorder="1" applyAlignment="1">
      <alignment horizontal="center" vertical="center"/>
    </xf>
    <xf numFmtId="0" fontId="68" fillId="0" borderId="36" xfId="0" applyFont="1" applyFill="1" applyBorder="1" applyAlignment="1">
      <alignment horizontal="center" vertical="center"/>
    </xf>
    <xf numFmtId="0" fontId="68" fillId="0" borderId="33" xfId="0" applyFont="1" applyBorder="1" applyAlignment="1">
      <alignment horizontal="left" vertical="center"/>
    </xf>
    <xf numFmtId="0" fontId="68" fillId="0" borderId="34" xfId="0" applyFont="1" applyBorder="1" applyAlignment="1">
      <alignment horizontal="left" vertical="center"/>
    </xf>
    <xf numFmtId="0" fontId="68" fillId="0" borderId="35" xfId="0" applyFont="1" applyBorder="1" applyAlignment="1">
      <alignment horizontal="left" vertical="center"/>
    </xf>
    <xf numFmtId="0" fontId="79" fillId="0" borderId="0" xfId="0" applyFont="1" applyAlignment="1">
      <alignment horizontal="center" vertical="center"/>
    </xf>
    <xf numFmtId="0" fontId="74" fillId="0" borderId="0" xfId="0" applyFont="1" applyBorder="1" applyAlignment="1">
      <alignment horizontal="center" vertical="center"/>
    </xf>
    <xf numFmtId="0" fontId="74" fillId="0" borderId="22" xfId="0" applyFont="1" applyBorder="1" applyAlignment="1">
      <alignment horizontal="center" vertical="center"/>
    </xf>
    <xf numFmtId="0" fontId="68" fillId="0" borderId="24" xfId="0" applyFont="1" applyBorder="1" applyAlignment="1">
      <alignment horizontal="center" vertical="center"/>
    </xf>
    <xf numFmtId="0" fontId="68" fillId="0" borderId="25" xfId="0" applyFont="1" applyBorder="1" applyAlignment="1">
      <alignment horizontal="center" vertical="center"/>
    </xf>
    <xf numFmtId="0" fontId="68" fillId="0" borderId="26" xfId="0" applyFont="1" applyBorder="1" applyAlignment="1">
      <alignment horizontal="center" vertical="center"/>
    </xf>
    <xf numFmtId="0" fontId="68" fillId="0" borderId="21" xfId="0" applyFont="1" applyBorder="1" applyAlignment="1">
      <alignment horizontal="center" vertical="center"/>
    </xf>
    <xf numFmtId="0" fontId="68" fillId="0" borderId="22" xfId="0" applyFont="1" applyBorder="1" applyAlignment="1">
      <alignment horizontal="center" vertical="center"/>
    </xf>
    <xf numFmtId="0" fontId="68" fillId="0" borderId="23" xfId="0" applyFont="1" applyBorder="1" applyAlignment="1">
      <alignment horizontal="center" vertical="center"/>
    </xf>
    <xf numFmtId="0" fontId="71" fillId="0" borderId="24" xfId="0" applyFont="1" applyFill="1" applyBorder="1" applyAlignment="1">
      <alignment horizontal="center" vertical="center"/>
    </xf>
    <xf numFmtId="0" fontId="71" fillId="0" borderId="25" xfId="0" applyFont="1" applyFill="1" applyBorder="1" applyAlignment="1">
      <alignment horizontal="center" vertical="center"/>
    </xf>
    <xf numFmtId="0" fontId="71" fillId="0" borderId="26" xfId="0" applyFont="1" applyFill="1" applyBorder="1" applyAlignment="1">
      <alignment horizontal="center" vertical="center"/>
    </xf>
    <xf numFmtId="0" fontId="71" fillId="0" borderId="21" xfId="0" applyFont="1" applyFill="1" applyBorder="1" applyAlignment="1">
      <alignment horizontal="center" vertical="center"/>
    </xf>
    <xf numFmtId="0" fontId="71" fillId="0" borderId="22" xfId="0" applyFont="1" applyFill="1" applyBorder="1" applyAlignment="1">
      <alignment horizontal="center" vertical="center"/>
    </xf>
    <xf numFmtId="0" fontId="71" fillId="0" borderId="23" xfId="0" applyFont="1" applyFill="1" applyBorder="1" applyAlignment="1">
      <alignment horizontal="center" vertical="center"/>
    </xf>
    <xf numFmtId="176" fontId="71" fillId="0" borderId="36" xfId="0" applyNumberFormat="1" applyFont="1" applyFill="1" applyBorder="1" applyAlignment="1">
      <alignment horizontal="center" vertical="center"/>
    </xf>
    <xf numFmtId="0" fontId="68" fillId="0" borderId="24" xfId="0" applyFont="1" applyBorder="1" applyAlignment="1">
      <alignment horizontal="left" vertical="center"/>
    </xf>
    <xf numFmtId="0" fontId="68" fillId="0" borderId="25" xfId="0" applyFont="1" applyBorder="1" applyAlignment="1">
      <alignment horizontal="left" vertical="center"/>
    </xf>
    <xf numFmtId="0" fontId="68" fillId="0" borderId="26" xfId="0" applyFont="1" applyBorder="1" applyAlignment="1">
      <alignment horizontal="left" vertical="center"/>
    </xf>
    <xf numFmtId="0" fontId="68" fillId="0" borderId="21" xfId="0" applyFont="1" applyBorder="1" applyAlignment="1">
      <alignment horizontal="left" vertical="center"/>
    </xf>
    <xf numFmtId="0" fontId="68" fillId="0" borderId="22" xfId="0" applyFont="1" applyBorder="1" applyAlignment="1">
      <alignment horizontal="left" vertical="center"/>
    </xf>
    <xf numFmtId="0" fontId="68" fillId="0" borderId="23" xfId="0" applyFont="1" applyBorder="1" applyAlignment="1">
      <alignment horizontal="left" vertical="center"/>
    </xf>
    <xf numFmtId="207" fontId="71" fillId="0" borderId="36" xfId="0" applyNumberFormat="1" applyFont="1" applyFill="1" applyBorder="1" applyAlignment="1">
      <alignment horizontal="center" vertical="center"/>
    </xf>
    <xf numFmtId="0" fontId="68" fillId="0" borderId="24" xfId="0" applyFont="1" applyFill="1" applyBorder="1" applyAlignment="1">
      <alignment horizontal="left" vertical="center"/>
    </xf>
    <xf numFmtId="0" fontId="68" fillId="0" borderId="25" xfId="0" applyFont="1" applyFill="1" applyBorder="1" applyAlignment="1">
      <alignment horizontal="left" vertical="center"/>
    </xf>
    <xf numFmtId="0" fontId="68" fillId="0" borderId="26" xfId="0" applyFont="1" applyFill="1" applyBorder="1" applyAlignment="1">
      <alignment horizontal="left" vertical="center"/>
    </xf>
    <xf numFmtId="0" fontId="68" fillId="0" borderId="21" xfId="0" applyFont="1" applyFill="1" applyBorder="1" applyAlignment="1">
      <alignment horizontal="left" vertical="center"/>
    </xf>
    <xf numFmtId="0" fontId="68" fillId="0" borderId="22" xfId="0" applyFont="1" applyFill="1" applyBorder="1" applyAlignment="1">
      <alignment horizontal="left" vertical="center"/>
    </xf>
    <xf numFmtId="0" fontId="68" fillId="0" borderId="23" xfId="0" applyFont="1" applyFill="1" applyBorder="1" applyAlignment="1">
      <alignment horizontal="left" vertical="center"/>
    </xf>
    <xf numFmtId="176" fontId="68" fillId="0" borderId="36" xfId="0" applyNumberFormat="1" applyFont="1" applyFill="1" applyBorder="1" applyAlignment="1">
      <alignment horizontal="center" vertical="center"/>
    </xf>
    <xf numFmtId="176" fontId="71" fillId="0" borderId="36" xfId="0" applyNumberFormat="1" applyFont="1" applyFill="1" applyBorder="1" applyAlignment="1">
      <alignment horizontal="left" vertical="center" wrapText="1"/>
    </xf>
    <xf numFmtId="0" fontId="68" fillId="0" borderId="72" xfId="0" applyFont="1" applyFill="1" applyBorder="1" applyAlignment="1">
      <alignment horizontal="center" vertical="center"/>
    </xf>
    <xf numFmtId="0" fontId="68" fillId="0" borderId="73" xfId="0" applyFont="1" applyFill="1" applyBorder="1" applyAlignment="1">
      <alignment horizontal="center" vertical="center"/>
    </xf>
    <xf numFmtId="0" fontId="68" fillId="0" borderId="74" xfId="0" applyFont="1" applyFill="1" applyBorder="1" applyAlignment="1">
      <alignment horizontal="center" vertical="center"/>
    </xf>
    <xf numFmtId="0" fontId="68" fillId="0" borderId="75" xfId="0" applyFont="1" applyFill="1" applyBorder="1" applyAlignment="1">
      <alignment horizontal="center" vertical="center"/>
    </xf>
    <xf numFmtId="0" fontId="68" fillId="0" borderId="24" xfId="0" applyFont="1" applyFill="1" applyBorder="1" applyAlignment="1">
      <alignment horizontal="left" vertical="center" shrinkToFit="1"/>
    </xf>
    <xf numFmtId="0" fontId="68" fillId="0" borderId="25" xfId="0" applyFont="1" applyFill="1" applyBorder="1" applyAlignment="1">
      <alignment horizontal="left" vertical="center" shrinkToFit="1"/>
    </xf>
    <xf numFmtId="0" fontId="68" fillId="0" borderId="26" xfId="0" applyFont="1" applyFill="1" applyBorder="1" applyAlignment="1">
      <alignment horizontal="left" vertical="center" shrinkToFit="1"/>
    </xf>
    <xf numFmtId="0" fontId="68" fillId="0" borderId="21" xfId="0" applyFont="1" applyFill="1" applyBorder="1" applyAlignment="1">
      <alignment horizontal="left" vertical="center" shrinkToFit="1"/>
    </xf>
    <xf numFmtId="0" fontId="68" fillId="0" borderId="22" xfId="0" applyFont="1" applyFill="1" applyBorder="1" applyAlignment="1">
      <alignment horizontal="left" vertical="center" shrinkToFit="1"/>
    </xf>
    <xf numFmtId="0" fontId="68" fillId="0" borderId="23" xfId="0" applyFont="1" applyFill="1" applyBorder="1" applyAlignment="1">
      <alignment horizontal="left" vertical="center" shrinkToFit="1"/>
    </xf>
    <xf numFmtId="0" fontId="68" fillId="0" borderId="24" xfId="0" applyFont="1" applyFill="1" applyBorder="1" applyAlignment="1">
      <alignment horizontal="left" vertical="center" wrapText="1"/>
    </xf>
    <xf numFmtId="0" fontId="68" fillId="0" borderId="25" xfId="0" applyFont="1" applyFill="1" applyBorder="1" applyAlignment="1">
      <alignment horizontal="left" vertical="center" wrapText="1"/>
    </xf>
    <xf numFmtId="0" fontId="68" fillId="0" borderId="26" xfId="0" applyFont="1" applyFill="1" applyBorder="1" applyAlignment="1">
      <alignment horizontal="left" vertical="center" wrapText="1"/>
    </xf>
    <xf numFmtId="0" fontId="68" fillId="0" borderId="72" xfId="0" applyFont="1" applyBorder="1" applyAlignment="1">
      <alignment horizontal="center" vertical="center"/>
    </xf>
    <xf numFmtId="0" fontId="68" fillId="0" borderId="73" xfId="0" applyFont="1" applyBorder="1" applyAlignment="1">
      <alignment horizontal="center" vertical="center"/>
    </xf>
    <xf numFmtId="0" fontId="68" fillId="0" borderId="74" xfId="0" applyFont="1" applyBorder="1" applyAlignment="1">
      <alignment horizontal="center" vertical="center"/>
    </xf>
    <xf numFmtId="0" fontId="68" fillId="0" borderId="75" xfId="0" applyFont="1" applyBorder="1" applyAlignment="1">
      <alignment horizontal="center" vertical="center"/>
    </xf>
    <xf numFmtId="176" fontId="71" fillId="0" borderId="31" xfId="0" applyNumberFormat="1" applyFont="1" applyFill="1" applyBorder="1" applyAlignment="1">
      <alignment horizontal="center" vertical="center"/>
    </xf>
    <xf numFmtId="176" fontId="71" fillId="0" borderId="32" xfId="0" applyNumberFormat="1" applyFont="1" applyFill="1" applyBorder="1" applyAlignment="1">
      <alignment horizontal="center" vertical="center"/>
    </xf>
    <xf numFmtId="176" fontId="71" fillId="0" borderId="51" xfId="0" applyNumberFormat="1" applyFont="1" applyFill="1" applyBorder="1" applyAlignment="1">
      <alignment horizontal="center" vertical="center"/>
    </xf>
    <xf numFmtId="0" fontId="68"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1" xfId="0" applyFont="1" applyBorder="1" applyAlignment="1">
      <alignment horizontal="left" vertical="center" wrapText="1"/>
    </xf>
    <xf numFmtId="0" fontId="68" fillId="0" borderId="22" xfId="0" applyFont="1" applyBorder="1" applyAlignment="1">
      <alignment horizontal="left" vertical="center" wrapText="1"/>
    </xf>
    <xf numFmtId="0" fontId="68" fillId="0" borderId="23" xfId="0" applyFont="1" applyBorder="1" applyAlignment="1">
      <alignment horizontal="left" vertical="center" wrapText="1"/>
    </xf>
    <xf numFmtId="0" fontId="68" fillId="0" borderId="31" xfId="0" applyFont="1" applyBorder="1" applyAlignment="1">
      <alignment horizontal="left" vertical="center"/>
    </xf>
    <xf numFmtId="0" fontId="68" fillId="0" borderId="32" xfId="0" applyFont="1" applyBorder="1" applyAlignment="1">
      <alignment horizontal="left" vertical="center"/>
    </xf>
    <xf numFmtId="0" fontId="68" fillId="0" borderId="40" xfId="0" applyFont="1" applyBorder="1" applyAlignment="1">
      <alignment horizontal="center" vertical="center"/>
    </xf>
    <xf numFmtId="176" fontId="71" fillId="0" borderId="24" xfId="0" applyNumberFormat="1" applyFont="1" applyFill="1" applyBorder="1" applyAlignment="1">
      <alignment horizontal="center" vertical="center"/>
    </xf>
    <xf numFmtId="176" fontId="71" fillId="0" borderId="25" xfId="0" applyNumberFormat="1" applyFont="1" applyFill="1" applyBorder="1" applyAlignment="1">
      <alignment horizontal="center" vertical="center"/>
    </xf>
    <xf numFmtId="176" fontId="71" fillId="0" borderId="26" xfId="0" applyNumberFormat="1" applyFont="1" applyFill="1" applyBorder="1" applyAlignment="1">
      <alignment horizontal="center" vertical="center"/>
    </xf>
    <xf numFmtId="176" fontId="71" fillId="0" borderId="21" xfId="0" applyNumberFormat="1" applyFont="1" applyFill="1" applyBorder="1" applyAlignment="1">
      <alignment horizontal="center" vertical="center"/>
    </xf>
    <xf numFmtId="176" fontId="71" fillId="0" borderId="22" xfId="0" applyNumberFormat="1" applyFont="1" applyFill="1" applyBorder="1" applyAlignment="1">
      <alignment horizontal="center" vertical="center"/>
    </xf>
    <xf numFmtId="176" fontId="71" fillId="0" borderId="23" xfId="0" applyNumberFormat="1" applyFont="1" applyFill="1" applyBorder="1" applyAlignment="1">
      <alignment horizontal="center" vertical="center"/>
    </xf>
    <xf numFmtId="0" fontId="68" fillId="0" borderId="19" xfId="0" applyFont="1" applyBorder="1" applyAlignment="1">
      <alignment horizontal="left" vertical="center"/>
    </xf>
    <xf numFmtId="0" fontId="68" fillId="0" borderId="20" xfId="0" applyFont="1" applyBorder="1" applyAlignment="1">
      <alignment horizontal="left" vertical="center"/>
    </xf>
    <xf numFmtId="0" fontId="68" fillId="0" borderId="42" xfId="0" applyFont="1" applyBorder="1" applyAlignment="1">
      <alignment horizontal="center" vertical="center"/>
    </xf>
    <xf numFmtId="0" fontId="68" fillId="0" borderId="25" xfId="0" applyFont="1" applyFill="1" applyBorder="1" applyAlignment="1">
      <alignment horizontal="right" vertical="center"/>
    </xf>
    <xf numFmtId="0" fontId="74" fillId="0" borderId="24" xfId="0" applyFont="1" applyFill="1" applyBorder="1" applyAlignment="1">
      <alignment horizontal="center" vertical="center"/>
    </xf>
    <xf numFmtId="0" fontId="74" fillId="0" borderId="25" xfId="0" applyFont="1" applyFill="1" applyBorder="1" applyAlignment="1">
      <alignment horizontal="center" vertical="center"/>
    </xf>
    <xf numFmtId="0" fontId="74" fillId="0" borderId="26"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22" xfId="0" applyFont="1" applyFill="1" applyBorder="1" applyAlignment="1">
      <alignment horizontal="center" vertical="center"/>
    </xf>
    <xf numFmtId="0" fontId="74"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68" fillId="0" borderId="27" xfId="0" applyFont="1" applyFill="1" applyBorder="1" applyAlignment="1">
      <alignment horizontal="left" vertical="center"/>
    </xf>
    <xf numFmtId="0" fontId="78" fillId="0" borderId="0" xfId="0" applyFont="1" applyFill="1" applyBorder="1" applyAlignment="1">
      <alignment horizontal="center" vertical="center"/>
    </xf>
    <xf numFmtId="0" fontId="68" fillId="0" borderId="27" xfId="0" applyFont="1" applyFill="1" applyBorder="1" applyAlignment="1">
      <alignment horizontal="right" vertical="center"/>
    </xf>
    <xf numFmtId="0" fontId="68" fillId="0" borderId="0" xfId="0" applyFont="1" applyFill="1" applyBorder="1" applyAlignment="1">
      <alignment horizontal="right" vertical="center"/>
    </xf>
    <xf numFmtId="0" fontId="79" fillId="0" borderId="27" xfId="0" applyFont="1" applyFill="1" applyBorder="1" applyAlignment="1">
      <alignment horizontal="right" vertical="center"/>
    </xf>
    <xf numFmtId="0" fontId="79" fillId="0" borderId="0" xfId="0" applyFont="1" applyFill="1" applyBorder="1" applyAlignment="1">
      <alignment horizontal="right" vertical="center"/>
    </xf>
    <xf numFmtId="0" fontId="68" fillId="0" borderId="29" xfId="0" applyFont="1" applyFill="1" applyBorder="1" applyAlignment="1">
      <alignment horizontal="center" vertical="center"/>
    </xf>
    <xf numFmtId="0" fontId="68" fillId="0" borderId="30" xfId="0" applyFont="1" applyFill="1" applyBorder="1" applyAlignment="1">
      <alignment horizontal="center" vertical="center"/>
    </xf>
    <xf numFmtId="0" fontId="78" fillId="0" borderId="25"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68" fillId="0" borderId="30" xfId="0" applyFont="1" applyFill="1" applyBorder="1" applyAlignment="1">
      <alignment horizontal="center" vertical="center" textRotation="255"/>
    </xf>
    <xf numFmtId="0" fontId="68" fillId="0" borderId="40" xfId="0" applyFont="1" applyFill="1" applyBorder="1" applyAlignment="1">
      <alignment horizontal="center" vertical="center" textRotation="255"/>
    </xf>
    <xf numFmtId="0" fontId="71" fillId="0" borderId="33" xfId="0" applyFont="1" applyFill="1" applyBorder="1" applyAlignment="1">
      <alignment horizontal="center" vertical="center"/>
    </xf>
    <xf numFmtId="0" fontId="71" fillId="0" borderId="34" xfId="0" applyFont="1" applyFill="1" applyBorder="1" applyAlignment="1">
      <alignment horizontal="center" vertical="center"/>
    </xf>
    <xf numFmtId="0" fontId="71" fillId="0" borderId="35" xfId="0" applyFont="1" applyFill="1" applyBorder="1" applyAlignment="1">
      <alignment horizontal="center" vertical="center"/>
    </xf>
    <xf numFmtId="0" fontId="71" fillId="0" borderId="27"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28" xfId="0" applyFont="1" applyFill="1" applyBorder="1" applyAlignment="1">
      <alignment horizontal="center" vertical="center"/>
    </xf>
    <xf numFmtId="3" fontId="71" fillId="0" borderId="24" xfId="0" applyNumberFormat="1" applyFont="1" applyFill="1" applyBorder="1" applyAlignment="1">
      <alignment horizontal="center" vertical="center"/>
    </xf>
    <xf numFmtId="0" fontId="79" fillId="0" borderId="27" xfId="0" applyFont="1" applyFill="1" applyBorder="1" applyAlignment="1">
      <alignment horizontal="right" vertical="center" wrapText="1"/>
    </xf>
    <xf numFmtId="0" fontId="79" fillId="0" borderId="0" xfId="0" applyFont="1" applyFill="1" applyBorder="1" applyAlignment="1">
      <alignment horizontal="right" vertical="center" wrapText="1"/>
    </xf>
    <xf numFmtId="0" fontId="79" fillId="0" borderId="21" xfId="0" applyFont="1" applyFill="1" applyBorder="1" applyAlignment="1">
      <alignment horizontal="right" vertical="center" wrapText="1"/>
    </xf>
    <xf numFmtId="0" fontId="79" fillId="0" borderId="22" xfId="0" applyFont="1" applyFill="1" applyBorder="1" applyAlignment="1">
      <alignment horizontal="right" vertical="center" wrapText="1"/>
    </xf>
    <xf numFmtId="0" fontId="68" fillId="0" borderId="29" xfId="0" applyFont="1" applyFill="1" applyBorder="1" applyAlignment="1" quotePrefix="1">
      <alignment horizontal="center" vertical="center"/>
    </xf>
    <xf numFmtId="0" fontId="68" fillId="0" borderId="24" xfId="0" applyFont="1" applyFill="1" applyBorder="1" applyAlignment="1">
      <alignment horizontal="right" vertical="center"/>
    </xf>
    <xf numFmtId="0" fontId="68" fillId="0" borderId="22" xfId="0" applyFont="1" applyFill="1" applyBorder="1" applyAlignment="1">
      <alignment horizontal="right" vertical="center"/>
    </xf>
    <xf numFmtId="0" fontId="72" fillId="0" borderId="24" xfId="0" applyFont="1" applyFill="1" applyBorder="1" applyAlignment="1">
      <alignment horizontal="center" vertical="center"/>
    </xf>
    <xf numFmtId="0" fontId="72" fillId="0" borderId="25" xfId="0" applyFont="1" applyFill="1" applyBorder="1" applyAlignment="1">
      <alignment horizontal="center" vertical="center"/>
    </xf>
    <xf numFmtId="0" fontId="72" fillId="0" borderId="26" xfId="0" applyFont="1" applyFill="1" applyBorder="1" applyAlignment="1">
      <alignment horizontal="center" vertical="center"/>
    </xf>
    <xf numFmtId="0" fontId="72" fillId="0" borderId="21" xfId="0" applyFont="1" applyFill="1" applyBorder="1" applyAlignment="1">
      <alignment horizontal="center" vertical="center"/>
    </xf>
    <xf numFmtId="0" fontId="72" fillId="0" borderId="22" xfId="0" applyFont="1" applyFill="1" applyBorder="1" applyAlignment="1">
      <alignment horizontal="center" vertical="center"/>
    </xf>
    <xf numFmtId="0" fontId="72" fillId="0" borderId="23" xfId="0" applyFont="1" applyFill="1" applyBorder="1" applyAlignment="1">
      <alignment horizontal="center" vertical="center"/>
    </xf>
    <xf numFmtId="0" fontId="68" fillId="0" borderId="28" xfId="0" applyFont="1" applyFill="1" applyBorder="1" applyAlignment="1">
      <alignment horizontal="right" vertical="center"/>
    </xf>
    <xf numFmtId="0" fontId="68" fillId="0" borderId="29" xfId="0" applyFont="1" applyFill="1" applyBorder="1" applyAlignment="1" quotePrefix="1">
      <alignment horizontal="center" vertical="center" textRotation="255"/>
    </xf>
    <xf numFmtId="2" fontId="71" fillId="0" borderId="24" xfId="0" applyNumberFormat="1" applyFont="1" applyFill="1" applyBorder="1" applyAlignment="1">
      <alignment horizontal="center" vertical="center"/>
    </xf>
    <xf numFmtId="2" fontId="71" fillId="0" borderId="25" xfId="0" applyNumberFormat="1" applyFont="1" applyFill="1" applyBorder="1" applyAlignment="1">
      <alignment horizontal="center" vertical="center"/>
    </xf>
    <xf numFmtId="2" fontId="71" fillId="0" borderId="26" xfId="0" applyNumberFormat="1" applyFont="1" applyFill="1" applyBorder="1" applyAlignment="1">
      <alignment horizontal="center" vertical="center"/>
    </xf>
    <xf numFmtId="2" fontId="71" fillId="0" borderId="21" xfId="0" applyNumberFormat="1" applyFont="1" applyFill="1" applyBorder="1" applyAlignment="1">
      <alignment horizontal="center" vertical="center"/>
    </xf>
    <xf numFmtId="2" fontId="71" fillId="0" borderId="22" xfId="0" applyNumberFormat="1" applyFont="1" applyFill="1" applyBorder="1" applyAlignment="1">
      <alignment horizontal="center" vertical="center"/>
    </xf>
    <xf numFmtId="2" fontId="71" fillId="0" borderId="23" xfId="0" applyNumberFormat="1" applyFont="1" applyFill="1" applyBorder="1" applyAlignment="1">
      <alignment horizontal="center" vertical="center"/>
    </xf>
    <xf numFmtId="1" fontId="71" fillId="0" borderId="24" xfId="0" applyNumberFormat="1" applyFont="1" applyFill="1" applyBorder="1" applyAlignment="1">
      <alignment horizontal="center" vertical="center"/>
    </xf>
    <xf numFmtId="1" fontId="71" fillId="0" borderId="25" xfId="0" applyNumberFormat="1" applyFont="1" applyFill="1" applyBorder="1" applyAlignment="1">
      <alignment horizontal="center" vertical="center"/>
    </xf>
    <xf numFmtId="1" fontId="71" fillId="0" borderId="26" xfId="0" applyNumberFormat="1" applyFont="1" applyFill="1" applyBorder="1" applyAlignment="1">
      <alignment horizontal="center" vertical="center"/>
    </xf>
    <xf numFmtId="1" fontId="71" fillId="0" borderId="21" xfId="0" applyNumberFormat="1" applyFont="1" applyFill="1" applyBorder="1" applyAlignment="1">
      <alignment horizontal="center" vertical="center"/>
    </xf>
    <xf numFmtId="1" fontId="71" fillId="0" borderId="22" xfId="0" applyNumberFormat="1" applyFont="1" applyFill="1" applyBorder="1" applyAlignment="1">
      <alignment horizontal="center" vertical="center"/>
    </xf>
    <xf numFmtId="1" fontId="71" fillId="0" borderId="23" xfId="0" applyNumberFormat="1" applyFont="1" applyFill="1" applyBorder="1" applyAlignment="1">
      <alignment horizontal="center" vertical="center"/>
    </xf>
    <xf numFmtId="0" fontId="68" fillId="0" borderId="30" xfId="0" applyFont="1" applyFill="1" applyBorder="1" applyAlignment="1">
      <alignment horizontal="center" vertical="center" textRotation="255" wrapText="1"/>
    </xf>
    <xf numFmtId="0" fontId="68" fillId="0" borderId="29" xfId="0" applyFont="1" applyFill="1" applyBorder="1" applyAlignment="1">
      <alignment horizontal="center" vertical="center" textRotation="255" wrapText="1"/>
    </xf>
    <xf numFmtId="0" fontId="79" fillId="0" borderId="28" xfId="0" applyFont="1" applyFill="1" applyBorder="1" applyAlignment="1">
      <alignment horizontal="right" vertical="center" wrapText="1"/>
    </xf>
    <xf numFmtId="0" fontId="68" fillId="0" borderId="49" xfId="0" applyFont="1" applyFill="1" applyBorder="1" applyAlignment="1">
      <alignment horizontal="left" vertical="top"/>
    </xf>
    <xf numFmtId="0" fontId="68" fillId="0" borderId="50" xfId="0" applyFont="1" applyFill="1" applyBorder="1" applyAlignment="1">
      <alignment horizontal="left" vertical="top"/>
    </xf>
    <xf numFmtId="0" fontId="68" fillId="0" borderId="44" xfId="0" applyFont="1" applyFill="1" applyBorder="1" applyAlignment="1">
      <alignment horizontal="left" vertical="top"/>
    </xf>
    <xf numFmtId="0" fontId="68" fillId="0" borderId="48" xfId="0" applyFont="1" applyFill="1" applyBorder="1" applyAlignment="1">
      <alignment horizontal="left" vertical="top"/>
    </xf>
    <xf numFmtId="0" fontId="68" fillId="0" borderId="67" xfId="0" applyFont="1" applyFill="1" applyBorder="1" applyAlignment="1">
      <alignment horizontal="center" vertical="center"/>
    </xf>
    <xf numFmtId="0" fontId="68" fillId="0" borderId="39" xfId="0" applyFont="1" applyFill="1" applyBorder="1" applyAlignment="1">
      <alignment horizontal="center" vertical="center"/>
    </xf>
    <xf numFmtId="0" fontId="68" fillId="0" borderId="68" xfId="0" applyFont="1" applyFill="1" applyBorder="1" applyAlignment="1">
      <alignment horizontal="center" vertical="center"/>
    </xf>
    <xf numFmtId="0" fontId="71" fillId="0" borderId="67" xfId="0" applyFont="1" applyFill="1" applyBorder="1" applyAlignment="1">
      <alignment horizontal="center" vertical="center"/>
    </xf>
    <xf numFmtId="0" fontId="71" fillId="0" borderId="39" xfId="0" applyFont="1" applyFill="1" applyBorder="1" applyAlignment="1">
      <alignment horizontal="center" vertical="center"/>
    </xf>
    <xf numFmtId="0" fontId="71" fillId="0" borderId="41" xfId="0" applyFont="1" applyFill="1" applyBorder="1" applyAlignment="1">
      <alignment horizontal="center" vertical="center"/>
    </xf>
    <xf numFmtId="0" fontId="68" fillId="0" borderId="76" xfId="0" applyFont="1" applyFill="1" applyBorder="1" applyAlignment="1">
      <alignment horizontal="center" vertical="center"/>
    </xf>
    <xf numFmtId="0" fontId="68" fillId="0" borderId="48" xfId="0" applyFont="1" applyFill="1" applyBorder="1" applyAlignment="1">
      <alignment horizontal="center" vertical="center"/>
    </xf>
    <xf numFmtId="0" fontId="68" fillId="0" borderId="77" xfId="0" applyFont="1" applyFill="1" applyBorder="1" applyAlignment="1">
      <alignment horizontal="center" vertical="center"/>
    </xf>
    <xf numFmtId="0" fontId="71" fillId="0" borderId="68" xfId="0" applyFont="1" applyFill="1" applyBorder="1" applyAlignment="1">
      <alignment horizontal="center" vertical="center"/>
    </xf>
    <xf numFmtId="0" fontId="68" fillId="0" borderId="38" xfId="0" applyFont="1" applyFill="1" applyBorder="1" applyAlignment="1">
      <alignment horizontal="left" vertical="center"/>
    </xf>
    <xf numFmtId="0" fontId="68" fillId="0" borderId="39" xfId="0" applyFont="1" applyFill="1" applyBorder="1" applyAlignment="1">
      <alignment horizontal="left" vertical="center"/>
    </xf>
    <xf numFmtId="0" fontId="68" fillId="0" borderId="68" xfId="0" applyFont="1" applyFill="1" applyBorder="1" applyAlignment="1">
      <alignment horizontal="left" vertical="center"/>
    </xf>
    <xf numFmtId="0" fontId="68" fillId="63" borderId="67" xfId="0" applyFont="1" applyFill="1" applyBorder="1" applyAlignment="1">
      <alignment horizontal="center" vertical="center"/>
    </xf>
    <xf numFmtId="0" fontId="68" fillId="63" borderId="39" xfId="0" applyFont="1" applyFill="1" applyBorder="1" applyAlignment="1">
      <alignment horizontal="center" vertical="center"/>
    </xf>
    <xf numFmtId="0" fontId="68" fillId="63" borderId="41" xfId="0" applyFont="1" applyFill="1" applyBorder="1" applyAlignment="1">
      <alignment horizontal="center" vertical="center"/>
    </xf>
    <xf numFmtId="0" fontId="74" fillId="0" borderId="0" xfId="0" applyFont="1" applyFill="1" applyAlignment="1">
      <alignment horizontal="left" vertical="center"/>
    </xf>
    <xf numFmtId="0" fontId="74" fillId="0" borderId="22" xfId="0" applyFont="1" applyFill="1" applyBorder="1" applyAlignment="1">
      <alignment horizontal="left" vertical="center"/>
    </xf>
    <xf numFmtId="0" fontId="74" fillId="0" borderId="0" xfId="0" applyFont="1" applyFill="1" applyAlignment="1">
      <alignment vertical="center"/>
    </xf>
    <xf numFmtId="49" fontId="68" fillId="64" borderId="78" xfId="0" applyNumberFormat="1" applyFont="1" applyFill="1" applyBorder="1" applyAlignment="1">
      <alignment horizontal="right" vertical="center"/>
    </xf>
    <xf numFmtId="0" fontId="74" fillId="64" borderId="32" xfId="0" applyFont="1" applyFill="1" applyBorder="1" applyAlignment="1">
      <alignment vertical="center"/>
    </xf>
    <xf numFmtId="0" fontId="74" fillId="64" borderId="56" xfId="0" applyFont="1" applyFill="1" applyBorder="1" applyAlignment="1">
      <alignment vertical="center"/>
    </xf>
    <xf numFmtId="0" fontId="68" fillId="0" borderId="20" xfId="0" applyFont="1" applyFill="1" applyBorder="1" applyAlignment="1">
      <alignment horizontal="center" vertical="center"/>
    </xf>
    <xf numFmtId="0" fontId="68" fillId="0" borderId="79" xfId="0" applyFont="1" applyFill="1" applyBorder="1" applyAlignment="1">
      <alignment horizontal="center"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22" xfId="0" applyFont="1" applyFill="1" applyBorder="1" applyAlignment="1">
      <alignment horizontal="left" vertical="center"/>
    </xf>
    <xf numFmtId="0" fontId="3" fillId="0" borderId="0" xfId="0" applyFont="1" applyFill="1" applyBorder="1" applyAlignment="1">
      <alignment horizontal="center" vertical="center"/>
    </xf>
    <xf numFmtId="0" fontId="0" fillId="0" borderId="0" xfId="0" applyFill="1" applyAlignment="1">
      <alignment vertical="center"/>
    </xf>
    <xf numFmtId="49" fontId="3" fillId="64" borderId="78" xfId="0" applyNumberFormat="1" applyFont="1" applyFill="1" applyBorder="1" applyAlignment="1">
      <alignment horizontal="right" vertical="center"/>
    </xf>
    <xf numFmtId="0" fontId="0" fillId="64" borderId="32" xfId="0" applyFill="1" applyBorder="1" applyAlignment="1">
      <alignment vertical="center"/>
    </xf>
    <xf numFmtId="0" fontId="0" fillId="64" borderId="56" xfId="0" applyFill="1" applyBorder="1" applyAlignment="1">
      <alignment vertical="center"/>
    </xf>
    <xf numFmtId="0" fontId="71" fillId="0" borderId="20" xfId="0" applyFont="1" applyFill="1" applyBorder="1" applyAlignment="1">
      <alignment horizontal="center" vertical="center"/>
    </xf>
    <xf numFmtId="0" fontId="71" fillId="0" borderId="79"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49" xfId="0" applyFont="1" applyFill="1" applyBorder="1" applyAlignment="1">
      <alignment horizontal="left" vertical="top"/>
    </xf>
    <xf numFmtId="0" fontId="3" fillId="0" borderId="50" xfId="0" applyFont="1" applyFill="1" applyBorder="1" applyAlignment="1">
      <alignment horizontal="left" vertical="top"/>
    </xf>
    <xf numFmtId="0" fontId="3" fillId="0" borderId="44" xfId="0" applyFont="1" applyFill="1" applyBorder="1" applyAlignment="1">
      <alignment horizontal="left" vertical="top"/>
    </xf>
    <xf numFmtId="0" fontId="3" fillId="0" borderId="48" xfId="0" applyFont="1" applyFill="1" applyBorder="1" applyAlignment="1">
      <alignment horizontal="left" vertical="top"/>
    </xf>
    <xf numFmtId="0" fontId="3" fillId="0" borderId="6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29" xfId="0" applyFont="1" applyFill="1" applyBorder="1" applyAlignment="1">
      <alignment horizontal="center" vertical="center" textRotation="255" wrapText="1"/>
    </xf>
    <xf numFmtId="0" fontId="3" fillId="0" borderId="30" xfId="0" applyFont="1" applyFill="1" applyBorder="1" applyAlignment="1">
      <alignment horizontal="center" vertical="center" textRotation="255" wrapText="1"/>
    </xf>
    <xf numFmtId="0" fontId="3" fillId="0" borderId="27" xfId="0" applyFont="1" applyFill="1" applyBorder="1" applyAlignment="1">
      <alignment horizontal="center" vertical="center"/>
    </xf>
    <xf numFmtId="0" fontId="5" fillId="0" borderId="27"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28" xfId="0" applyFont="1" applyFill="1" applyBorder="1" applyAlignment="1">
      <alignment horizontal="right" vertical="center" wrapText="1"/>
    </xf>
    <xf numFmtId="0" fontId="3" fillId="0" borderId="28"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27" xfId="0" applyFont="1" applyFill="1" applyBorder="1" applyAlignment="1">
      <alignment horizontal="left"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2" xfId="0" applyFont="1" applyFill="1" applyBorder="1" applyAlignment="1">
      <alignment horizontal="right" vertical="center"/>
    </xf>
    <xf numFmtId="0" fontId="3" fillId="0" borderId="29"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25" xfId="0" applyFont="1" applyFill="1" applyBorder="1" applyAlignment="1">
      <alignment horizontal="right" vertical="center"/>
    </xf>
    <xf numFmtId="0" fontId="3" fillId="0" borderId="40" xfId="0" applyFont="1" applyFill="1" applyBorder="1" applyAlignment="1">
      <alignment horizontal="center" vertical="center" textRotation="255"/>
    </xf>
    <xf numFmtId="0" fontId="3" fillId="0" borderId="2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5" fillId="0" borderId="27" xfId="0" applyFont="1" applyFill="1" applyBorder="1" applyAlignment="1">
      <alignment horizontal="right" vertical="center"/>
    </xf>
    <xf numFmtId="0" fontId="5" fillId="0" borderId="0" xfId="0" applyFont="1" applyFill="1" applyBorder="1" applyAlignment="1">
      <alignment horizontal="right" vertical="center"/>
    </xf>
    <xf numFmtId="0" fontId="5" fillId="0" borderId="28" xfId="0" applyFont="1" applyFill="1" applyBorder="1" applyAlignment="1">
      <alignment horizontal="right" vertical="center"/>
    </xf>
    <xf numFmtId="0" fontId="3" fillId="0" borderId="27" xfId="0" applyFont="1" applyFill="1" applyBorder="1" applyAlignment="1">
      <alignment horizontal="right" vertical="center"/>
    </xf>
    <xf numFmtId="0" fontId="0" fillId="0" borderId="0" xfId="0" applyFill="1" applyBorder="1" applyAlignment="1">
      <alignment horizontal="right" vertical="center"/>
    </xf>
    <xf numFmtId="0" fontId="0" fillId="0" borderId="28" xfId="0" applyFill="1" applyBorder="1" applyAlignment="1">
      <alignment horizontal="right" vertical="center"/>
    </xf>
    <xf numFmtId="0" fontId="0" fillId="0" borderId="27" xfId="0" applyFill="1" applyBorder="1" applyAlignment="1">
      <alignment horizontal="right" vertical="center"/>
    </xf>
    <xf numFmtId="0" fontId="3" fillId="0" borderId="27"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8" xfId="0" applyFont="1" applyFill="1" applyBorder="1" applyAlignment="1">
      <alignment horizontal="right" vertical="center"/>
    </xf>
    <xf numFmtId="0" fontId="3" fillId="0" borderId="30" xfId="0" applyFont="1" applyFill="1" applyBorder="1" applyAlignment="1">
      <alignment horizontal="center" vertical="top" textRotation="255"/>
    </xf>
    <xf numFmtId="0" fontId="3" fillId="0" borderId="40" xfId="0" applyFont="1" applyFill="1" applyBorder="1" applyAlignment="1">
      <alignment horizontal="center" vertical="top" textRotation="255"/>
    </xf>
    <xf numFmtId="0" fontId="71" fillId="0" borderId="33" xfId="0" applyFont="1" applyFill="1" applyBorder="1" applyAlignment="1">
      <alignment horizontal="center" vertical="center" shrinkToFit="1"/>
    </xf>
    <xf numFmtId="0" fontId="71" fillId="0" borderId="34" xfId="0" applyFont="1" applyFill="1" applyBorder="1" applyAlignment="1">
      <alignment horizontal="center" vertical="center" shrinkToFit="1"/>
    </xf>
    <xf numFmtId="0" fontId="71" fillId="0" borderId="35" xfId="0" applyFont="1" applyFill="1" applyBorder="1" applyAlignment="1">
      <alignment horizontal="center" vertical="center" shrinkToFit="1"/>
    </xf>
    <xf numFmtId="1" fontId="71" fillId="0" borderId="36" xfId="0" applyNumberFormat="1" applyFont="1" applyFill="1" applyBorder="1" applyAlignment="1">
      <alignment horizontal="center" vertical="center"/>
    </xf>
    <xf numFmtId="0" fontId="3" fillId="0" borderId="24" xfId="0" applyFont="1" applyFill="1" applyBorder="1" applyAlignment="1">
      <alignment horizontal="right" vertical="center"/>
    </xf>
    <xf numFmtId="0" fontId="5" fillId="0" borderId="21" xfId="0" applyFont="1" applyFill="1" applyBorder="1" applyAlignment="1">
      <alignment horizontal="right" vertical="center" wrapText="1"/>
    </xf>
    <xf numFmtId="0" fontId="5" fillId="0" borderId="22" xfId="0" applyFont="1" applyFill="1" applyBorder="1" applyAlignment="1">
      <alignment horizontal="right" vertical="center" wrapTex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3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176" fontId="71" fillId="0" borderId="24" xfId="0" applyNumberFormat="1" applyFont="1" applyBorder="1" applyAlignment="1">
      <alignment horizontal="center" vertical="center"/>
    </xf>
    <xf numFmtId="176" fontId="71" fillId="0" borderId="25" xfId="0" applyNumberFormat="1" applyFont="1" applyBorder="1" applyAlignment="1">
      <alignment horizontal="center" vertical="center"/>
    </xf>
    <xf numFmtId="176" fontId="71" fillId="0" borderId="26" xfId="0" applyNumberFormat="1" applyFont="1" applyBorder="1" applyAlignment="1">
      <alignment horizontal="center" vertical="center"/>
    </xf>
    <xf numFmtId="176" fontId="71" fillId="0" borderId="21" xfId="0" applyNumberFormat="1" applyFont="1" applyBorder="1" applyAlignment="1">
      <alignment horizontal="center" vertical="center"/>
    </xf>
    <xf numFmtId="176" fontId="71" fillId="0" borderId="22" xfId="0" applyNumberFormat="1" applyFont="1" applyBorder="1" applyAlignment="1">
      <alignment horizontal="center" vertical="center"/>
    </xf>
    <xf numFmtId="176" fontId="71" fillId="0" borderId="23" xfId="0" applyNumberFormat="1" applyFont="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center" vertical="center"/>
    </xf>
    <xf numFmtId="176" fontId="3" fillId="52" borderId="24" xfId="0" applyNumberFormat="1" applyFont="1" applyFill="1" applyBorder="1" applyAlignment="1">
      <alignment horizontal="left" vertical="top"/>
    </xf>
    <xf numFmtId="176" fontId="3" fillId="52" borderId="25" xfId="0" applyNumberFormat="1" applyFont="1" applyFill="1" applyBorder="1" applyAlignment="1">
      <alignment horizontal="left" vertical="top"/>
    </xf>
    <xf numFmtId="176" fontId="3" fillId="52" borderId="26" xfId="0" applyNumberFormat="1" applyFont="1" applyFill="1" applyBorder="1" applyAlignment="1">
      <alignment horizontal="left" vertical="top"/>
    </xf>
    <xf numFmtId="176" fontId="3" fillId="52" borderId="21" xfId="0" applyNumberFormat="1" applyFont="1" applyFill="1" applyBorder="1" applyAlignment="1">
      <alignment horizontal="left" vertical="top"/>
    </xf>
    <xf numFmtId="176" fontId="3" fillId="52" borderId="22" xfId="0" applyNumberFormat="1" applyFont="1" applyFill="1" applyBorder="1" applyAlignment="1">
      <alignment horizontal="left" vertical="top"/>
    </xf>
    <xf numFmtId="176" fontId="3" fillId="52" borderId="23" xfId="0" applyNumberFormat="1" applyFont="1" applyFill="1" applyBorder="1" applyAlignment="1">
      <alignment horizontal="left" vertical="top"/>
    </xf>
    <xf numFmtId="176" fontId="3" fillId="52" borderId="24" xfId="0" applyNumberFormat="1" applyFont="1" applyFill="1" applyBorder="1" applyAlignment="1">
      <alignment horizontal="center" vertical="center"/>
    </xf>
    <xf numFmtId="176" fontId="3" fillId="52" borderId="25" xfId="0" applyNumberFormat="1" applyFont="1" applyFill="1" applyBorder="1" applyAlignment="1">
      <alignment horizontal="center" vertical="center"/>
    </xf>
    <xf numFmtId="176" fontId="3" fillId="52" borderId="26" xfId="0" applyNumberFormat="1" applyFont="1" applyFill="1" applyBorder="1" applyAlignment="1">
      <alignment horizontal="center" vertical="center"/>
    </xf>
    <xf numFmtId="176" fontId="3" fillId="52" borderId="21" xfId="0" applyNumberFormat="1" applyFont="1" applyFill="1" applyBorder="1" applyAlignment="1">
      <alignment horizontal="center" vertical="center"/>
    </xf>
    <xf numFmtId="176" fontId="3" fillId="52" borderId="22" xfId="0" applyNumberFormat="1" applyFont="1" applyFill="1" applyBorder="1" applyAlignment="1">
      <alignment horizontal="center" vertical="center"/>
    </xf>
    <xf numFmtId="176" fontId="3" fillId="52" borderId="23" xfId="0" applyNumberFormat="1" applyFont="1" applyFill="1" applyBorder="1" applyAlignment="1">
      <alignment horizontal="center" vertical="center"/>
    </xf>
    <xf numFmtId="0" fontId="3" fillId="0" borderId="24"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202" fontId="71" fillId="0" borderId="24" xfId="0" applyNumberFormat="1" applyFont="1" applyBorder="1" applyAlignment="1">
      <alignment horizontal="center" vertical="center"/>
    </xf>
    <xf numFmtId="202" fontId="71" fillId="0" borderId="25" xfId="0" applyNumberFormat="1" applyFont="1" applyBorder="1" applyAlignment="1">
      <alignment horizontal="center" vertical="center"/>
    </xf>
    <xf numFmtId="202" fontId="71" fillId="0" borderId="26" xfId="0" applyNumberFormat="1" applyFont="1" applyBorder="1" applyAlignment="1">
      <alignment horizontal="center" vertical="center"/>
    </xf>
    <xf numFmtId="202" fontId="71" fillId="0" borderId="21" xfId="0" applyNumberFormat="1" applyFont="1" applyBorder="1" applyAlignment="1">
      <alignment horizontal="center" vertical="center"/>
    </xf>
    <xf numFmtId="202" fontId="71" fillId="0" borderId="22" xfId="0" applyNumberFormat="1" applyFont="1" applyBorder="1" applyAlignment="1">
      <alignment horizontal="center" vertical="center"/>
    </xf>
    <xf numFmtId="202" fontId="71" fillId="0" borderId="23" xfId="0" applyNumberFormat="1" applyFont="1" applyBorder="1" applyAlignment="1">
      <alignment horizontal="center" vertical="center"/>
    </xf>
    <xf numFmtId="0" fontId="3" fillId="0" borderId="36" xfId="0" applyFont="1" applyBorder="1" applyAlignment="1">
      <alignment horizontal="center" vertical="center"/>
    </xf>
    <xf numFmtId="176" fontId="3" fillId="52" borderId="36" xfId="0" applyNumberFormat="1" applyFont="1" applyFill="1" applyBorder="1" applyAlignment="1">
      <alignment horizontal="left" vertical="top"/>
    </xf>
    <xf numFmtId="176" fontId="3" fillId="52" borderId="36" xfId="0" applyNumberFormat="1" applyFont="1" applyFill="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42" xfId="0" applyFont="1" applyBorder="1" applyAlignment="1">
      <alignment horizontal="center" vertical="center"/>
    </xf>
    <xf numFmtId="176" fontId="71" fillId="0" borderId="19" xfId="0" applyNumberFormat="1" applyFont="1" applyBorder="1" applyAlignment="1">
      <alignment horizontal="center" vertical="center"/>
    </xf>
    <xf numFmtId="176" fontId="71" fillId="0" borderId="20" xfId="0" applyNumberFormat="1" applyFont="1" applyBorder="1" applyAlignment="1">
      <alignment horizontal="center" vertical="center"/>
    </xf>
    <xf numFmtId="176" fontId="71" fillId="0" borderId="79" xfId="0" applyNumberFormat="1" applyFont="1"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0" xfId="0" applyFont="1" applyBorder="1" applyAlignment="1">
      <alignment horizontal="center" vertical="center"/>
    </xf>
    <xf numFmtId="176" fontId="71" fillId="0" borderId="31" xfId="0" applyNumberFormat="1" applyFont="1" applyBorder="1" applyAlignment="1">
      <alignment horizontal="center" vertical="center"/>
    </xf>
    <xf numFmtId="176" fontId="71" fillId="0" borderId="32" xfId="0" applyNumberFormat="1" applyFont="1" applyBorder="1" applyAlignment="1">
      <alignment horizontal="center" vertical="center"/>
    </xf>
    <xf numFmtId="176" fontId="71" fillId="0" borderId="51" xfId="0" applyNumberFormat="1" applyFont="1" applyBorder="1" applyAlignment="1">
      <alignment horizontal="center" vertical="center"/>
    </xf>
    <xf numFmtId="176" fontId="71" fillId="0" borderId="27" xfId="0" applyNumberFormat="1" applyFont="1" applyBorder="1" applyAlignment="1">
      <alignment horizontal="center" vertical="center"/>
    </xf>
    <xf numFmtId="176" fontId="71" fillId="0" borderId="0" xfId="0" applyNumberFormat="1" applyFont="1" applyBorder="1" applyAlignment="1">
      <alignment horizontal="center" vertical="center"/>
    </xf>
    <xf numFmtId="176" fontId="71" fillId="0" borderId="28" xfId="0" applyNumberFormat="1" applyFont="1" applyBorder="1" applyAlignment="1">
      <alignment horizontal="center" vertical="center"/>
    </xf>
    <xf numFmtId="176" fontId="71" fillId="0" borderId="44" xfId="0" applyNumberFormat="1" applyFont="1" applyBorder="1" applyAlignment="1">
      <alignment horizontal="center" vertical="center"/>
    </xf>
    <xf numFmtId="176" fontId="71" fillId="0" borderId="48" xfId="0" applyNumberFormat="1" applyFont="1" applyBorder="1" applyAlignment="1">
      <alignment horizontal="center" vertical="center"/>
    </xf>
    <xf numFmtId="176" fontId="71" fillId="0" borderId="80" xfId="0" applyNumberFormat="1"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83" fillId="0" borderId="36" xfId="0" applyFont="1" applyFill="1" applyBorder="1" applyAlignment="1">
      <alignment horizontal="center" vertical="center"/>
    </xf>
    <xf numFmtId="0" fontId="5" fillId="0" borderId="0" xfId="0" applyFont="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71" fillId="0" borderId="24" xfId="0" applyFont="1" applyBorder="1" applyAlignment="1">
      <alignment horizontal="center" vertical="center"/>
    </xf>
    <xf numFmtId="0" fontId="71" fillId="0" borderId="25" xfId="0" applyFont="1" applyBorder="1" applyAlignment="1">
      <alignment horizontal="center" vertical="center"/>
    </xf>
    <xf numFmtId="0" fontId="71" fillId="0" borderId="26" xfId="0" applyFont="1" applyBorder="1" applyAlignment="1">
      <alignment horizontal="center" vertical="center"/>
    </xf>
    <xf numFmtId="0" fontId="71" fillId="0" borderId="21" xfId="0" applyFont="1" applyBorder="1" applyAlignment="1">
      <alignment horizontal="center" vertical="center"/>
    </xf>
    <xf numFmtId="0" fontId="71" fillId="0" borderId="22" xfId="0" applyFont="1" applyBorder="1" applyAlignment="1">
      <alignment horizontal="center" vertical="center"/>
    </xf>
    <xf numFmtId="0" fontId="71" fillId="0" borderId="23" xfId="0" applyFont="1" applyBorder="1" applyAlignment="1">
      <alignment horizontal="center" vertical="center"/>
    </xf>
    <xf numFmtId="0" fontId="9" fillId="0" borderId="0" xfId="0" applyFont="1" applyFill="1" applyBorder="1" applyAlignment="1">
      <alignment horizontal="left" vertical="center"/>
    </xf>
    <xf numFmtId="38" fontId="71" fillId="0" borderId="36" xfId="130" applyFont="1" applyFill="1" applyBorder="1" applyAlignment="1">
      <alignment horizontal="center" vertical="center"/>
    </xf>
    <xf numFmtId="0" fontId="3"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72" fillId="0" borderId="36" xfId="0" applyFont="1" applyFill="1" applyBorder="1" applyAlignment="1">
      <alignment horizontal="left" vertical="top" wrapText="1"/>
    </xf>
    <xf numFmtId="0" fontId="3" fillId="0" borderId="0" xfId="0" applyFont="1" applyBorder="1" applyAlignment="1">
      <alignment horizontal="center" vertical="center"/>
    </xf>
    <xf numFmtId="0" fontId="9" fillId="0" borderId="0" xfId="0" applyFont="1" applyFill="1" applyBorder="1" applyAlignment="1">
      <alignment horizontal="left" vertical="center" wrapText="1"/>
    </xf>
    <xf numFmtId="0" fontId="3" fillId="65" borderId="24" xfId="0" applyFont="1" applyFill="1" applyBorder="1" applyAlignment="1">
      <alignment vertical="center"/>
    </xf>
    <xf numFmtId="0" fontId="3" fillId="65" borderId="25" xfId="0" applyFont="1" applyFill="1" applyBorder="1" applyAlignment="1">
      <alignment vertical="center"/>
    </xf>
    <xf numFmtId="0" fontId="3" fillId="65" borderId="81" xfId="0" applyFont="1" applyFill="1" applyBorder="1" applyAlignment="1">
      <alignment vertical="center"/>
    </xf>
    <xf numFmtId="0" fontId="3" fillId="65" borderId="27" xfId="0" applyFont="1" applyFill="1" applyBorder="1" applyAlignment="1">
      <alignment vertical="center"/>
    </xf>
    <xf numFmtId="0" fontId="3" fillId="65" borderId="0" xfId="0" applyFont="1" applyFill="1" applyBorder="1" applyAlignment="1">
      <alignment vertical="center"/>
    </xf>
    <xf numFmtId="0" fontId="3" fillId="65" borderId="82" xfId="0" applyFont="1" applyFill="1" applyBorder="1" applyAlignment="1">
      <alignment vertical="center"/>
    </xf>
    <xf numFmtId="0" fontId="3" fillId="65" borderId="21" xfId="0" applyFont="1" applyFill="1" applyBorder="1" applyAlignment="1">
      <alignment vertical="center"/>
    </xf>
    <xf numFmtId="0" fontId="3" fillId="65" borderId="22" xfId="0" applyFont="1" applyFill="1" applyBorder="1" applyAlignment="1">
      <alignment vertical="center"/>
    </xf>
    <xf numFmtId="0" fontId="3" fillId="65" borderId="66"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0" borderId="83" xfId="0" applyFont="1" applyFill="1" applyBorder="1" applyAlignment="1">
      <alignment vertical="center"/>
    </xf>
    <xf numFmtId="0" fontId="3" fillId="0" borderId="44" xfId="0" applyFont="1" applyFill="1" applyBorder="1" applyAlignment="1">
      <alignment vertical="center"/>
    </xf>
    <xf numFmtId="0" fontId="3" fillId="0" borderId="48" xfId="0" applyFont="1" applyFill="1" applyBorder="1" applyAlignment="1">
      <alignment vertical="center"/>
    </xf>
    <xf numFmtId="0" fontId="3" fillId="0" borderId="77" xfId="0" applyFont="1" applyFill="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56"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vertical="center"/>
    </xf>
    <xf numFmtId="0" fontId="3" fillId="0" borderId="84" xfId="0" applyFont="1" applyBorder="1" applyAlignment="1">
      <alignment vertical="center"/>
    </xf>
    <xf numFmtId="0" fontId="3" fillId="0" borderId="78" xfId="0" applyFont="1" applyBorder="1" applyAlignment="1">
      <alignment vertical="center"/>
    </xf>
    <xf numFmtId="0" fontId="3" fillId="0" borderId="76" xfId="0" applyFont="1" applyBorder="1" applyAlignment="1">
      <alignment vertical="center"/>
    </xf>
    <xf numFmtId="0" fontId="3" fillId="0" borderId="48" xfId="0" applyFont="1" applyBorder="1" applyAlignment="1">
      <alignment vertical="center"/>
    </xf>
    <xf numFmtId="0" fontId="3" fillId="0" borderId="77" xfId="0" applyFont="1" applyBorder="1" applyAlignment="1">
      <alignment vertical="center"/>
    </xf>
    <xf numFmtId="0" fontId="3" fillId="56" borderId="37" xfId="0" applyFont="1" applyFill="1" applyBorder="1" applyAlignment="1">
      <alignment vertical="center" shrinkToFit="1"/>
    </xf>
    <xf numFmtId="0" fontId="3" fillId="56" borderId="20" xfId="0" applyFont="1" applyFill="1" applyBorder="1" applyAlignment="1">
      <alignment vertical="center" shrinkToFit="1"/>
    </xf>
    <xf numFmtId="0" fontId="3" fillId="56" borderId="79" xfId="0" applyFont="1" applyFill="1" applyBorder="1" applyAlignment="1">
      <alignment vertical="center" shrinkToFit="1"/>
    </xf>
    <xf numFmtId="0" fontId="3" fillId="56" borderId="78" xfId="0" applyFont="1" applyFill="1" applyBorder="1" applyAlignment="1">
      <alignment vertical="center" shrinkToFit="1"/>
    </xf>
    <xf numFmtId="0" fontId="3" fillId="56" borderId="32" xfId="0" applyFont="1" applyFill="1" applyBorder="1" applyAlignment="1">
      <alignment vertical="center" shrinkToFit="1"/>
    </xf>
    <xf numFmtId="0" fontId="3" fillId="56" borderId="51" xfId="0" applyFont="1" applyFill="1" applyBorder="1" applyAlignment="1">
      <alignment vertical="center" shrinkToFit="1"/>
    </xf>
    <xf numFmtId="0" fontId="3" fillId="56" borderId="76" xfId="0" applyFont="1" applyFill="1" applyBorder="1" applyAlignment="1">
      <alignment vertical="center" shrinkToFit="1"/>
    </xf>
    <xf numFmtId="0" fontId="3" fillId="56" borderId="48" xfId="0" applyFont="1" applyFill="1" applyBorder="1" applyAlignment="1">
      <alignment vertical="center" shrinkToFit="1"/>
    </xf>
    <xf numFmtId="0" fontId="3" fillId="56" borderId="80" xfId="0" applyFont="1" applyFill="1" applyBorder="1" applyAlignment="1">
      <alignment vertical="center" shrinkToFit="1"/>
    </xf>
    <xf numFmtId="0" fontId="3" fillId="56" borderId="56" xfId="0" applyFont="1" applyFill="1" applyBorder="1" applyAlignment="1">
      <alignment vertical="center" shrinkToFit="1"/>
    </xf>
    <xf numFmtId="0" fontId="3" fillId="56" borderId="60" xfId="0" applyFont="1" applyFill="1" applyBorder="1" applyAlignment="1">
      <alignment vertical="center" shrinkToFit="1"/>
    </xf>
    <xf numFmtId="0" fontId="3" fillId="56" borderId="34" xfId="0" applyFont="1" applyFill="1" applyBorder="1" applyAlignment="1">
      <alignment vertical="center" shrinkToFit="1"/>
    </xf>
    <xf numFmtId="0" fontId="3" fillId="56" borderId="61" xfId="0" applyFont="1" applyFill="1" applyBorder="1" applyAlignment="1">
      <alignment vertical="center" shrinkToFit="1"/>
    </xf>
    <xf numFmtId="0" fontId="3" fillId="56" borderId="35" xfId="0" applyFont="1" applyFill="1" applyBorder="1" applyAlignment="1">
      <alignment vertical="center" shrinkToFit="1"/>
    </xf>
    <xf numFmtId="0" fontId="3" fillId="0" borderId="85" xfId="0" applyFont="1" applyBorder="1" applyAlignment="1">
      <alignment vertical="center"/>
    </xf>
    <xf numFmtId="0" fontId="3" fillId="0" borderId="50" xfId="0" applyFont="1" applyBorder="1" applyAlignment="1">
      <alignment vertical="center"/>
    </xf>
    <xf numFmtId="0" fontId="3" fillId="0" borderId="83" xfId="0" applyFont="1" applyBorder="1" applyAlignment="1">
      <alignment vertical="center"/>
    </xf>
    <xf numFmtId="0" fontId="3" fillId="65" borderId="86" xfId="0" applyFont="1" applyFill="1" applyBorder="1" applyAlignment="1">
      <alignment horizontal="left" vertical="center"/>
    </xf>
    <xf numFmtId="0" fontId="3" fillId="65" borderId="25" xfId="0" applyFont="1" applyFill="1" applyBorder="1" applyAlignment="1">
      <alignment horizontal="left" vertical="center"/>
    </xf>
    <xf numFmtId="0" fontId="3" fillId="65" borderId="81" xfId="0" applyFont="1" applyFill="1" applyBorder="1" applyAlignment="1">
      <alignment horizontal="left" vertical="center"/>
    </xf>
    <xf numFmtId="0" fontId="3" fillId="65" borderId="33" xfId="0" applyFont="1" applyFill="1" applyBorder="1" applyAlignment="1">
      <alignment vertical="center"/>
    </xf>
    <xf numFmtId="0" fontId="3" fillId="65" borderId="34" xfId="0" applyFont="1" applyFill="1" applyBorder="1" applyAlignment="1">
      <alignment vertical="center"/>
    </xf>
    <xf numFmtId="0" fontId="3" fillId="65" borderId="61" xfId="0" applyFont="1" applyFill="1" applyBorder="1" applyAlignment="1">
      <alignment vertical="center"/>
    </xf>
    <xf numFmtId="0" fontId="3" fillId="0" borderId="60" xfId="0" applyFont="1" applyBorder="1" applyAlignment="1">
      <alignment vertical="center"/>
    </xf>
    <xf numFmtId="0" fontId="3" fillId="0" borderId="34" xfId="0" applyFont="1" applyBorder="1" applyAlignment="1">
      <alignment vertical="center"/>
    </xf>
    <xf numFmtId="0" fontId="3" fillId="0" borderId="61" xfId="0" applyFont="1" applyBorder="1" applyAlignment="1">
      <alignment vertical="center"/>
    </xf>
    <xf numFmtId="0" fontId="3" fillId="0" borderId="87"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3" fillId="56" borderId="84" xfId="0" applyFont="1" applyFill="1" applyBorder="1" applyAlignment="1">
      <alignment vertical="center" shrinkToFit="1"/>
    </xf>
    <xf numFmtId="0" fontId="3" fillId="56" borderId="85" xfId="0" applyFont="1" applyFill="1" applyBorder="1" applyAlignment="1">
      <alignment vertical="center" shrinkToFit="1"/>
    </xf>
    <xf numFmtId="0" fontId="3" fillId="56" borderId="50" xfId="0" applyFont="1" applyFill="1" applyBorder="1" applyAlignment="1">
      <alignment vertical="center" shrinkToFit="1"/>
    </xf>
    <xf numFmtId="0" fontId="3" fillId="56" borderId="83" xfId="0" applyFont="1" applyFill="1" applyBorder="1" applyAlignment="1">
      <alignment vertical="center" shrinkToFit="1"/>
    </xf>
    <xf numFmtId="0" fontId="3" fillId="0" borderId="67" xfId="0" applyFont="1" applyBorder="1" applyAlignment="1">
      <alignment vertical="center"/>
    </xf>
    <xf numFmtId="0" fontId="3" fillId="0" borderId="39" xfId="0" applyFont="1" applyBorder="1" applyAlignment="1">
      <alignment vertical="center"/>
    </xf>
    <xf numFmtId="0" fontId="3" fillId="0" borderId="68" xfId="0" applyFont="1" applyBorder="1" applyAlignment="1">
      <alignment vertical="center"/>
    </xf>
    <xf numFmtId="0" fontId="3" fillId="56" borderId="67" xfId="0" applyFont="1" applyFill="1" applyBorder="1" applyAlignment="1">
      <alignment vertical="center" shrinkToFit="1"/>
    </xf>
    <xf numFmtId="0" fontId="3" fillId="56" borderId="39" xfId="0" applyFont="1" applyFill="1" applyBorder="1" applyAlignment="1">
      <alignment vertical="center" shrinkToFit="1"/>
    </xf>
    <xf numFmtId="0" fontId="3" fillId="56" borderId="68" xfId="0" applyFont="1" applyFill="1" applyBorder="1" applyAlignment="1">
      <alignment vertical="center" shrinkToFit="1"/>
    </xf>
    <xf numFmtId="0" fontId="3" fillId="56" borderId="90" xfId="0" applyFont="1" applyFill="1" applyBorder="1" applyAlignment="1">
      <alignment vertical="center" shrinkToFit="1"/>
    </xf>
    <xf numFmtId="0" fontId="3" fillId="0" borderId="91" xfId="0" applyFont="1" applyBorder="1" applyAlignment="1">
      <alignment vertical="center"/>
    </xf>
    <xf numFmtId="0" fontId="3" fillId="0" borderId="92" xfId="0" applyFont="1" applyBorder="1" applyAlignment="1">
      <alignment vertical="center"/>
    </xf>
    <xf numFmtId="0" fontId="3" fillId="0" borderId="93" xfId="0" applyFont="1" applyBorder="1" applyAlignment="1">
      <alignment vertical="center"/>
    </xf>
    <xf numFmtId="0" fontId="3" fillId="56" borderId="86" xfId="0" applyFont="1" applyFill="1" applyBorder="1" applyAlignment="1">
      <alignment vertical="center" shrinkToFit="1"/>
    </xf>
    <xf numFmtId="0" fontId="3" fillId="56" borderId="25" xfId="0" applyFont="1" applyFill="1" applyBorder="1" applyAlignment="1">
      <alignment vertical="center" shrinkToFit="1"/>
    </xf>
    <xf numFmtId="0" fontId="3" fillId="56" borderId="81" xfId="0" applyFont="1" applyFill="1" applyBorder="1" applyAlignment="1">
      <alignment vertical="center" shrinkToFit="1"/>
    </xf>
    <xf numFmtId="0" fontId="3" fillId="56" borderId="41" xfId="0" applyFont="1" applyFill="1" applyBorder="1" applyAlignment="1">
      <alignment vertical="center" shrinkToFit="1"/>
    </xf>
    <xf numFmtId="0" fontId="3" fillId="0" borderId="94" xfId="0" applyFont="1" applyBorder="1" applyAlignment="1">
      <alignment vertical="center"/>
    </xf>
    <xf numFmtId="0" fontId="3" fillId="0" borderId="95" xfId="0" applyFont="1" applyBorder="1" applyAlignment="1">
      <alignment vertical="center"/>
    </xf>
    <xf numFmtId="0" fontId="3" fillId="0" borderId="96" xfId="0" applyFont="1" applyBorder="1" applyAlignment="1">
      <alignment vertical="center"/>
    </xf>
    <xf numFmtId="0" fontId="3" fillId="65" borderId="19" xfId="0" applyFont="1" applyFill="1" applyBorder="1" applyAlignment="1">
      <alignment vertical="center"/>
    </xf>
    <xf numFmtId="0" fontId="3" fillId="65" borderId="20" xfId="0" applyFont="1" applyFill="1" applyBorder="1" applyAlignment="1">
      <alignment vertical="center"/>
    </xf>
    <xf numFmtId="0" fontId="3" fillId="65" borderId="84" xfId="0" applyFont="1" applyFill="1" applyBorder="1" applyAlignment="1">
      <alignment vertical="center"/>
    </xf>
    <xf numFmtId="0" fontId="3" fillId="0" borderId="34" xfId="0" applyFont="1" applyBorder="1" applyAlignment="1">
      <alignment horizontal="center" vertical="center"/>
    </xf>
    <xf numFmtId="0" fontId="3" fillId="0" borderId="61" xfId="0" applyFont="1" applyBorder="1" applyAlignment="1">
      <alignment horizontal="center" vertical="center"/>
    </xf>
    <xf numFmtId="180" fontId="3" fillId="47" borderId="60" xfId="0" applyNumberFormat="1" applyFont="1" applyFill="1" applyBorder="1" applyAlignment="1">
      <alignment horizontal="left" vertical="center" shrinkToFit="1"/>
    </xf>
    <xf numFmtId="180" fontId="3" fillId="47" borderId="34" xfId="0" applyNumberFormat="1" applyFont="1" applyFill="1" applyBorder="1" applyAlignment="1">
      <alignment horizontal="left" vertical="center" shrinkToFit="1"/>
    </xf>
    <xf numFmtId="180" fontId="3" fillId="47" borderId="35" xfId="0" applyNumberFormat="1" applyFont="1" applyFill="1" applyBorder="1" applyAlignment="1">
      <alignment horizontal="left" vertical="center" shrinkToFit="1"/>
    </xf>
    <xf numFmtId="0" fontId="3" fillId="0" borderId="66"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22" xfId="0" applyFont="1" applyFill="1" applyBorder="1" applyAlignment="1">
      <alignment vertical="center"/>
    </xf>
    <xf numFmtId="0" fontId="3" fillId="0" borderId="66" xfId="0" applyFont="1" applyFill="1" applyBorder="1" applyAlignment="1">
      <alignment vertical="center"/>
    </xf>
    <xf numFmtId="0" fontId="3" fillId="66" borderId="33" xfId="0" applyFont="1" applyFill="1" applyBorder="1" applyAlignment="1">
      <alignment horizontal="left" vertical="center" shrinkToFit="1"/>
    </xf>
    <xf numFmtId="0" fontId="3" fillId="66" borderId="34" xfId="0" applyFont="1" applyFill="1" applyBorder="1" applyAlignment="1">
      <alignment horizontal="left" vertical="center" shrinkToFit="1"/>
    </xf>
    <xf numFmtId="0" fontId="3" fillId="47" borderId="60" xfId="0" applyFont="1" applyFill="1" applyBorder="1" applyAlignment="1">
      <alignment horizontal="left" vertical="center" shrinkToFit="1"/>
    </xf>
    <xf numFmtId="0" fontId="3" fillId="47" borderId="34" xfId="0" applyFont="1" applyFill="1" applyBorder="1" applyAlignment="1">
      <alignment horizontal="left" vertical="center" shrinkToFit="1"/>
    </xf>
    <xf numFmtId="0" fontId="3" fillId="67" borderId="60" xfId="0" applyFont="1" applyFill="1" applyBorder="1" applyAlignment="1">
      <alignment horizontal="left" vertical="center" shrinkToFit="1"/>
    </xf>
    <xf numFmtId="0" fontId="3" fillId="67" borderId="34" xfId="0" applyFont="1" applyFill="1" applyBorder="1" applyAlignment="1">
      <alignment horizontal="left" vertical="center" shrinkToFit="1"/>
    </xf>
    <xf numFmtId="0" fontId="3" fillId="67" borderId="61" xfId="0" applyFont="1" applyFill="1" applyBorder="1" applyAlignment="1">
      <alignment horizontal="left" vertical="center" shrinkToFit="1"/>
    </xf>
    <xf numFmtId="0" fontId="3" fillId="47" borderId="35" xfId="0" applyFont="1" applyFill="1" applyBorder="1" applyAlignment="1">
      <alignment horizontal="left" vertical="center" shrinkToFit="1"/>
    </xf>
    <xf numFmtId="0" fontId="3" fillId="47" borderId="60" xfId="0" applyNumberFormat="1" applyFont="1" applyFill="1" applyBorder="1" applyAlignment="1">
      <alignment horizontal="left" vertical="center" shrinkToFit="1"/>
    </xf>
    <xf numFmtId="0" fontId="3" fillId="47" borderId="34" xfId="0" applyNumberFormat="1" applyFont="1" applyFill="1" applyBorder="1" applyAlignment="1">
      <alignment horizontal="left" vertical="center" shrinkToFit="1"/>
    </xf>
    <xf numFmtId="0" fontId="3" fillId="47" borderId="61" xfId="0" applyNumberFormat="1" applyFont="1" applyFill="1" applyBorder="1" applyAlignment="1">
      <alignment horizontal="left" vertical="center" shrinkToFit="1"/>
    </xf>
    <xf numFmtId="0" fontId="3" fillId="0" borderId="61" xfId="0" applyFont="1" applyBorder="1" applyAlignment="1">
      <alignment horizontal="left" vertical="center" shrinkToFit="1"/>
    </xf>
    <xf numFmtId="0" fontId="3" fillId="0" borderId="6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34" xfId="0" applyFont="1" applyBorder="1" applyAlignment="1">
      <alignment horizontal="left" vertical="center" shrinkToFit="1"/>
    </xf>
    <xf numFmtId="0" fontId="3" fillId="0" borderId="48" xfId="0" applyFont="1" applyBorder="1" applyAlignment="1">
      <alignment horizontal="center" vertical="center"/>
    </xf>
    <xf numFmtId="0" fontId="3" fillId="0" borderId="77" xfId="0" applyFont="1" applyBorder="1" applyAlignment="1">
      <alignment horizontal="center" vertical="center"/>
    </xf>
    <xf numFmtId="0" fontId="3" fillId="47" borderId="63" xfId="0" applyFont="1" applyFill="1" applyBorder="1" applyAlignment="1">
      <alignment horizontal="left" vertical="center" shrinkToFit="1"/>
    </xf>
    <xf numFmtId="0" fontId="3" fillId="0" borderId="76" xfId="0" applyFont="1" applyBorder="1" applyAlignment="1">
      <alignment horizontal="center" vertical="center"/>
    </xf>
    <xf numFmtId="0" fontId="3" fillId="47" borderId="76" xfId="0" applyFont="1" applyFill="1" applyBorder="1" applyAlignment="1">
      <alignment horizontal="left" vertical="center" shrinkToFit="1"/>
    </xf>
    <xf numFmtId="0" fontId="3" fillId="0" borderId="48" xfId="0" applyFont="1" applyBorder="1" applyAlignment="1">
      <alignment horizontal="left" vertical="center" shrinkToFit="1"/>
    </xf>
    <xf numFmtId="0" fontId="3" fillId="0" borderId="80" xfId="0" applyFont="1" applyBorder="1" applyAlignment="1">
      <alignment horizontal="left" vertical="center" shrinkToFit="1"/>
    </xf>
    <xf numFmtId="0" fontId="3" fillId="47" borderId="48" xfId="0" applyFont="1" applyFill="1" applyBorder="1" applyAlignment="1">
      <alignment horizontal="left" vertical="center" shrinkToFit="1"/>
    </xf>
    <xf numFmtId="0" fontId="3" fillId="0" borderId="77" xfId="0" applyFont="1" applyBorder="1" applyAlignment="1">
      <alignment horizontal="left" vertical="center" shrinkToFit="1"/>
    </xf>
    <xf numFmtId="0" fontId="3" fillId="47" borderId="80" xfId="0" applyFont="1" applyFill="1" applyBorder="1" applyAlignment="1">
      <alignment horizontal="left" vertical="center" shrinkToFit="1"/>
    </xf>
    <xf numFmtId="0" fontId="3" fillId="0" borderId="39" xfId="0" applyFont="1" applyBorder="1" applyAlignment="1">
      <alignment horizontal="center" vertical="center"/>
    </xf>
    <xf numFmtId="0" fontId="3" fillId="0" borderId="68" xfId="0" applyFont="1" applyBorder="1" applyAlignment="1">
      <alignment horizontal="center" vertical="center"/>
    </xf>
    <xf numFmtId="0" fontId="3" fillId="47" borderId="55" xfId="0" applyFont="1" applyFill="1" applyBorder="1" applyAlignment="1">
      <alignment horizontal="left" vertical="center" shrinkToFit="1"/>
    </xf>
    <xf numFmtId="0" fontId="3" fillId="0" borderId="67" xfId="0" applyFont="1" applyBorder="1" applyAlignment="1">
      <alignment horizontal="center" vertical="center"/>
    </xf>
    <xf numFmtId="178" fontId="3" fillId="47" borderId="55" xfId="0" applyNumberFormat="1" applyFont="1" applyFill="1" applyBorder="1" applyAlignment="1">
      <alignment horizontal="left" vertical="center" shrinkToFit="1"/>
    </xf>
    <xf numFmtId="178" fontId="3" fillId="47" borderId="97" xfId="0" applyNumberFormat="1" applyFont="1" applyFill="1" applyBorder="1" applyAlignment="1">
      <alignment horizontal="left"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56" xfId="0" applyFont="1" applyBorder="1" applyAlignment="1">
      <alignment horizontal="center" vertical="center"/>
    </xf>
    <xf numFmtId="0" fontId="3" fillId="0" borderId="78" xfId="0" applyFont="1" applyBorder="1" applyAlignment="1">
      <alignment horizontal="center" vertical="center"/>
    </xf>
    <xf numFmtId="38" fontId="3" fillId="47" borderId="57" xfId="130" applyFont="1" applyFill="1" applyBorder="1" applyAlignment="1">
      <alignment horizontal="center" vertical="center" shrinkToFit="1"/>
    </xf>
    <xf numFmtId="38" fontId="3" fillId="0" borderId="57" xfId="130" applyFont="1" applyBorder="1" applyAlignment="1">
      <alignment horizontal="center" vertical="center"/>
    </xf>
    <xf numFmtId="38" fontId="3" fillId="47" borderId="98" xfId="130" applyFont="1" applyFill="1" applyBorder="1" applyAlignment="1">
      <alignment horizontal="center" vertical="center" shrinkToFit="1"/>
    </xf>
    <xf numFmtId="0" fontId="3" fillId="15" borderId="24" xfId="0" applyFont="1" applyFill="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84" xfId="0" applyFont="1" applyBorder="1" applyAlignment="1">
      <alignment horizontal="center" vertical="center"/>
    </xf>
    <xf numFmtId="181" fontId="3" fillId="47" borderId="69" xfId="0" applyNumberFormat="1" applyFont="1" applyFill="1" applyBorder="1" applyAlignment="1">
      <alignment horizontal="center" vertical="center" shrinkToFit="1"/>
    </xf>
    <xf numFmtId="0" fontId="3" fillId="0" borderId="37" xfId="0" applyFont="1" applyBorder="1" applyAlignment="1">
      <alignment horizontal="center" vertical="center"/>
    </xf>
    <xf numFmtId="0" fontId="3" fillId="47" borderId="69" xfId="0" applyFont="1" applyFill="1" applyBorder="1" applyAlignment="1">
      <alignment horizontal="center" vertical="center" shrinkToFit="1"/>
    </xf>
    <xf numFmtId="0" fontId="3" fillId="47" borderId="99" xfId="0" applyFont="1" applyFill="1" applyBorder="1" applyAlignment="1">
      <alignment horizontal="center" vertical="center" shrinkToFit="1"/>
    </xf>
    <xf numFmtId="0" fontId="3" fillId="47" borderId="57" xfId="0" applyFont="1" applyFill="1" applyBorder="1" applyAlignment="1">
      <alignment horizontal="center" vertical="center" shrinkToFit="1"/>
    </xf>
    <xf numFmtId="0" fontId="3" fillId="47" borderId="98" xfId="0" applyFont="1" applyFill="1" applyBorder="1" applyAlignment="1">
      <alignment horizontal="center" vertical="center" shrinkToFit="1"/>
    </xf>
    <xf numFmtId="0" fontId="3" fillId="0" borderId="38" xfId="0" applyFont="1" applyBorder="1" applyAlignment="1">
      <alignment horizontal="center" vertical="center"/>
    </xf>
    <xf numFmtId="0" fontId="3" fillId="47" borderId="55" xfId="0" applyFont="1" applyFill="1" applyBorder="1" applyAlignment="1">
      <alignment horizontal="center" vertical="center" shrinkToFit="1"/>
    </xf>
    <xf numFmtId="0" fontId="3" fillId="0" borderId="78" xfId="0" applyFont="1" applyFill="1" applyBorder="1" applyAlignment="1">
      <alignment horizontal="center" vertical="center"/>
    </xf>
    <xf numFmtId="0" fontId="3" fillId="0" borderId="32" xfId="0" applyFont="1" applyFill="1" applyBorder="1" applyAlignment="1">
      <alignment horizontal="center" vertical="center"/>
    </xf>
    <xf numFmtId="0" fontId="3" fillId="47" borderId="63" xfId="0" applyFont="1" applyFill="1" applyBorder="1" applyAlignment="1">
      <alignment horizontal="center" vertical="center" shrinkToFit="1"/>
    </xf>
    <xf numFmtId="0" fontId="3" fillId="47" borderId="100" xfId="0" applyFont="1" applyFill="1" applyBorder="1" applyAlignment="1">
      <alignment horizontal="center" vertical="center" shrinkToFit="1"/>
    </xf>
    <xf numFmtId="0" fontId="3" fillId="0" borderId="3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84" xfId="0" applyFont="1" applyBorder="1" applyAlignment="1">
      <alignment horizontal="center" vertical="center" shrinkToFit="1"/>
    </xf>
    <xf numFmtId="38" fontId="3" fillId="47" borderId="69" xfId="130" applyFont="1" applyFill="1" applyBorder="1" applyAlignment="1">
      <alignment horizontal="center" vertical="center" shrinkToFit="1"/>
    </xf>
    <xf numFmtId="0" fontId="3" fillId="47" borderId="37" xfId="0" applyFont="1" applyFill="1" applyBorder="1" applyAlignment="1">
      <alignment horizontal="center" vertical="center" shrinkToFit="1"/>
    </xf>
    <xf numFmtId="0" fontId="3" fillId="47" borderId="79" xfId="0" applyFont="1" applyFill="1" applyBorder="1" applyAlignment="1">
      <alignment horizontal="center" vertical="center" shrinkToFit="1"/>
    </xf>
    <xf numFmtId="181" fontId="3" fillId="47" borderId="55" xfId="0" applyNumberFormat="1" applyFont="1" applyFill="1" applyBorder="1" applyAlignment="1">
      <alignment horizontal="center" vertical="center" shrinkToFit="1"/>
    </xf>
    <xf numFmtId="0" fontId="3" fillId="47" borderId="97" xfId="0" applyFont="1" applyFill="1" applyBorder="1" applyAlignment="1">
      <alignment horizontal="center" vertical="center" shrinkToFi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84" xfId="0" applyFont="1" applyFill="1" applyBorder="1" applyAlignment="1">
      <alignment horizontal="center" vertical="center"/>
    </xf>
    <xf numFmtId="0" fontId="3" fillId="56" borderId="20" xfId="0" applyFont="1" applyFill="1" applyBorder="1" applyAlignment="1">
      <alignment horizontal="center" vertical="center" shrinkToFit="1"/>
    </xf>
    <xf numFmtId="0" fontId="3" fillId="47" borderId="84" xfId="0" applyFont="1" applyFill="1" applyBorder="1" applyAlignment="1">
      <alignment horizontal="center" vertical="center" shrinkToFit="1"/>
    </xf>
    <xf numFmtId="0" fontId="3" fillId="0" borderId="38" xfId="0" applyFont="1" applyFill="1" applyBorder="1" applyAlignment="1">
      <alignment horizontal="center" vertical="center"/>
    </xf>
    <xf numFmtId="0" fontId="3" fillId="47" borderId="67" xfId="0" applyFont="1" applyFill="1" applyBorder="1" applyAlignment="1">
      <alignment horizontal="center" vertical="center" shrinkToFit="1"/>
    </xf>
    <xf numFmtId="0" fontId="3" fillId="56" borderId="39" xfId="0" applyFont="1" applyFill="1" applyBorder="1" applyAlignment="1">
      <alignment horizontal="center" vertical="center" shrinkToFit="1"/>
    </xf>
    <xf numFmtId="0" fontId="3" fillId="47" borderId="68" xfId="0" applyFont="1" applyFill="1" applyBorder="1" applyAlignment="1">
      <alignment horizontal="center" vertical="center" shrinkToFit="1"/>
    </xf>
    <xf numFmtId="0" fontId="3" fillId="0" borderId="39" xfId="0" applyFont="1" applyBorder="1" applyAlignment="1">
      <alignment vertical="center"/>
    </xf>
    <xf numFmtId="0" fontId="3" fillId="0" borderId="68" xfId="0" applyFont="1" applyBorder="1" applyAlignment="1">
      <alignment vertical="center"/>
    </xf>
    <xf numFmtId="0" fontId="3" fillId="56" borderId="41" xfId="0" applyFont="1" applyFill="1" applyBorder="1" applyAlignment="1">
      <alignment horizontal="center" vertical="center" shrinkToFit="1"/>
    </xf>
    <xf numFmtId="0" fontId="3" fillId="0" borderId="44" xfId="0" applyFont="1" applyBorder="1" applyAlignment="1">
      <alignment horizontal="center" vertical="center"/>
    </xf>
    <xf numFmtId="0" fontId="3" fillId="47" borderId="76" xfId="0" applyFont="1" applyFill="1" applyBorder="1" applyAlignment="1">
      <alignment horizontal="center" vertical="center" shrinkToFit="1"/>
    </xf>
    <xf numFmtId="0" fontId="3" fillId="47" borderId="48" xfId="0" applyFont="1" applyFill="1" applyBorder="1" applyAlignment="1">
      <alignment horizontal="center" vertical="center" shrinkToFit="1"/>
    </xf>
    <xf numFmtId="0" fontId="3" fillId="47" borderId="77" xfId="0" applyFont="1" applyFill="1" applyBorder="1" applyAlignment="1">
      <alignment horizontal="center" vertical="center" shrinkToFit="1"/>
    </xf>
    <xf numFmtId="0" fontId="3" fillId="0" borderId="66" xfId="0" applyFont="1" applyBorder="1" applyAlignment="1">
      <alignment horizontal="center" vertical="center"/>
    </xf>
    <xf numFmtId="0" fontId="3" fillId="47" borderId="78" xfId="0" applyFont="1" applyFill="1" applyBorder="1" applyAlignment="1">
      <alignment horizontal="center" vertical="center" shrinkToFit="1"/>
    </xf>
    <xf numFmtId="0" fontId="3" fillId="56" borderId="32" xfId="0" applyFont="1" applyFill="1" applyBorder="1" applyAlignment="1">
      <alignment horizontal="center" vertical="center" shrinkToFit="1"/>
    </xf>
    <xf numFmtId="0" fontId="3" fillId="47" borderId="56" xfId="0" applyFont="1" applyFill="1" applyBorder="1" applyAlignment="1">
      <alignment horizontal="center" vertical="center" shrinkToFit="1"/>
    </xf>
    <xf numFmtId="0" fontId="3" fillId="0" borderId="22" xfId="0" applyFont="1" applyBorder="1" applyAlignment="1">
      <alignment vertical="center"/>
    </xf>
    <xf numFmtId="0" fontId="3" fillId="0" borderId="66" xfId="0" applyFont="1" applyBorder="1" applyAlignment="1">
      <alignment vertical="center"/>
    </xf>
    <xf numFmtId="0" fontId="3" fillId="47" borderId="51" xfId="0" applyFont="1" applyFill="1" applyBorder="1" applyAlignment="1">
      <alignment horizontal="center" vertical="center" shrinkToFit="1"/>
    </xf>
    <xf numFmtId="0" fontId="3" fillId="15" borderId="33" xfId="0" applyFont="1" applyFill="1" applyBorder="1" applyAlignment="1">
      <alignment horizontal="center" vertical="center"/>
    </xf>
    <xf numFmtId="0" fontId="3" fillId="15" borderId="34" xfId="0" applyFont="1" applyFill="1" applyBorder="1" applyAlignment="1">
      <alignment horizontal="center" vertical="center"/>
    </xf>
    <xf numFmtId="0" fontId="3" fillId="15" borderId="33" xfId="0" applyFont="1" applyFill="1" applyBorder="1" applyAlignment="1">
      <alignment horizontal="center" vertical="center" shrinkToFit="1"/>
    </xf>
    <xf numFmtId="0" fontId="3" fillId="15" borderId="35" xfId="0" applyFont="1" applyFill="1" applyBorder="1" applyAlignment="1">
      <alignment horizontal="center" vertical="center" shrinkToFit="1"/>
    </xf>
    <xf numFmtId="0" fontId="3" fillId="15" borderId="35" xfId="0" applyFont="1" applyFill="1" applyBorder="1" applyAlignment="1">
      <alignment horizontal="center" vertical="center"/>
    </xf>
    <xf numFmtId="184" fontId="3" fillId="56" borderId="38" xfId="0" applyNumberFormat="1" applyFont="1" applyFill="1" applyBorder="1" applyAlignment="1">
      <alignment horizontal="right" vertical="center" shrinkToFit="1"/>
    </xf>
    <xf numFmtId="184" fontId="3" fillId="56" borderId="39" xfId="0" applyNumberFormat="1" applyFont="1" applyFill="1" applyBorder="1" applyAlignment="1">
      <alignment horizontal="right" vertical="center" shrinkToFit="1"/>
    </xf>
    <xf numFmtId="184" fontId="3" fillId="56" borderId="41" xfId="0" applyNumberFormat="1" applyFont="1" applyFill="1" applyBorder="1" applyAlignment="1">
      <alignment horizontal="right" vertical="center" shrinkToFit="1"/>
    </xf>
    <xf numFmtId="0" fontId="3" fillId="0" borderId="19" xfId="0" applyFont="1" applyFill="1" applyBorder="1" applyAlignment="1">
      <alignment vertical="center" shrinkToFit="1"/>
    </xf>
    <xf numFmtId="0" fontId="3" fillId="0" borderId="20" xfId="0" applyFont="1" applyFill="1" applyBorder="1" applyAlignment="1">
      <alignment vertical="center" shrinkToFit="1"/>
    </xf>
    <xf numFmtId="0" fontId="3" fillId="0" borderId="79" xfId="0" applyFont="1" applyFill="1" applyBorder="1" applyAlignment="1">
      <alignment vertical="center" shrinkToFit="1"/>
    </xf>
    <xf numFmtId="0" fontId="3" fillId="0" borderId="19" xfId="0" applyFont="1" applyFill="1" applyBorder="1" applyAlignment="1">
      <alignment horizontal="center" vertical="center" shrinkToFit="1"/>
    </xf>
    <xf numFmtId="184" fontId="3" fillId="56" borderId="19" xfId="0" applyNumberFormat="1" applyFont="1" applyFill="1" applyBorder="1" applyAlignment="1">
      <alignment horizontal="right" vertical="center" shrinkToFit="1"/>
    </xf>
    <xf numFmtId="184" fontId="3" fillId="56" borderId="20" xfId="0" applyNumberFormat="1" applyFont="1" applyFill="1" applyBorder="1" applyAlignment="1">
      <alignment horizontal="right" vertical="center" shrinkToFit="1"/>
    </xf>
    <xf numFmtId="184" fontId="3" fillId="56" borderId="79" xfId="0" applyNumberFormat="1" applyFont="1" applyFill="1" applyBorder="1" applyAlignment="1">
      <alignment horizontal="right" vertical="center" shrinkToFit="1"/>
    </xf>
    <xf numFmtId="184" fontId="3" fillId="56" borderId="19" xfId="130" applyNumberFormat="1" applyFont="1" applyFill="1" applyBorder="1" applyAlignment="1">
      <alignment horizontal="right" vertical="center" shrinkToFit="1"/>
    </xf>
    <xf numFmtId="184" fontId="3" fillId="56" borderId="20" xfId="130" applyNumberFormat="1" applyFont="1" applyFill="1" applyBorder="1" applyAlignment="1">
      <alignment horizontal="right" vertical="center" shrinkToFit="1"/>
    </xf>
    <xf numFmtId="184" fontId="3" fillId="56" borderId="79" xfId="130" applyNumberFormat="1" applyFont="1" applyFill="1" applyBorder="1" applyAlignment="1">
      <alignment horizontal="right" vertical="center" shrinkToFit="1"/>
    </xf>
    <xf numFmtId="0" fontId="3" fillId="15" borderId="45" xfId="0" applyFont="1" applyFill="1" applyBorder="1" applyAlignment="1">
      <alignment horizontal="center" vertical="center"/>
    </xf>
    <xf numFmtId="0" fontId="3" fillId="15" borderId="47" xfId="0" applyFont="1" applyFill="1" applyBorder="1" applyAlignment="1">
      <alignment horizontal="center" vertical="center"/>
    </xf>
    <xf numFmtId="0" fontId="3" fillId="0" borderId="38" xfId="0" applyFont="1" applyFill="1" applyBorder="1" applyAlignment="1">
      <alignment vertical="center" shrinkToFit="1"/>
    </xf>
    <xf numFmtId="0" fontId="3" fillId="0" borderId="39" xfId="0" applyFont="1" applyFill="1" applyBorder="1" applyAlignment="1">
      <alignment vertical="center" shrinkToFit="1"/>
    </xf>
    <xf numFmtId="0" fontId="3" fillId="0" borderId="41" xfId="0" applyFont="1" applyFill="1" applyBorder="1" applyAlignment="1">
      <alignment vertical="center" shrinkToFit="1"/>
    </xf>
    <xf numFmtId="0" fontId="3" fillId="0" borderId="38" xfId="0" applyFont="1" applyFill="1" applyBorder="1" applyAlignment="1">
      <alignment horizontal="center" vertical="center" shrinkToFit="1"/>
    </xf>
    <xf numFmtId="0" fontId="3" fillId="0" borderId="44"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5" fillId="0" borderId="49" xfId="0" applyFont="1" applyFill="1" applyBorder="1" applyAlignment="1">
      <alignment vertical="center" shrinkToFit="1"/>
    </xf>
    <xf numFmtId="0" fontId="5" fillId="0" borderId="50" xfId="0" applyFont="1" applyFill="1" applyBorder="1" applyAlignment="1">
      <alignment vertical="center" shrinkToFit="1"/>
    </xf>
    <xf numFmtId="0" fontId="5" fillId="0" borderId="90" xfId="0" applyFont="1" applyFill="1" applyBorder="1" applyAlignment="1">
      <alignment vertical="center" shrinkToFit="1"/>
    </xf>
    <xf numFmtId="0" fontId="3" fillId="0" borderId="101" xfId="0" applyFont="1" applyFill="1" applyBorder="1" applyAlignment="1">
      <alignment horizontal="center" vertical="center" shrinkToFit="1"/>
    </xf>
    <xf numFmtId="0" fontId="3" fillId="0" borderId="102" xfId="0" applyFont="1" applyFill="1" applyBorder="1" applyAlignment="1">
      <alignment vertical="center" shrinkToFit="1"/>
    </xf>
    <xf numFmtId="0" fontId="3" fillId="0" borderId="44" xfId="0" applyFont="1" applyFill="1" applyBorder="1" applyAlignment="1">
      <alignment vertical="center" shrinkToFit="1"/>
    </xf>
    <xf numFmtId="0" fontId="3" fillId="0" borderId="48" xfId="0" applyFont="1" applyFill="1" applyBorder="1" applyAlignment="1">
      <alignment vertical="center" shrinkToFit="1"/>
    </xf>
    <xf numFmtId="0" fontId="3" fillId="0" borderId="80" xfId="0" applyFont="1" applyFill="1" applyBorder="1" applyAlignment="1">
      <alignment vertical="center" shrinkToFit="1"/>
    </xf>
    <xf numFmtId="0" fontId="68" fillId="0" borderId="38" xfId="0" applyFont="1" applyFill="1" applyBorder="1" applyAlignment="1">
      <alignment vertical="center" shrinkToFit="1"/>
    </xf>
    <xf numFmtId="0" fontId="68" fillId="0" borderId="39" xfId="0" applyFont="1" applyFill="1" applyBorder="1" applyAlignment="1">
      <alignment vertical="center" shrinkToFit="1"/>
    </xf>
    <xf numFmtId="0" fontId="68" fillId="0" borderId="41" xfId="0" applyFont="1" applyFill="1" applyBorder="1" applyAlignment="1">
      <alignment vertical="center" shrinkToFit="1"/>
    </xf>
    <xf numFmtId="0" fontId="3" fillId="0" borderId="41" xfId="0" applyFont="1" applyFill="1" applyBorder="1" applyAlignment="1">
      <alignment horizontal="center" vertical="center" shrinkToFit="1"/>
    </xf>
    <xf numFmtId="186" fontId="3" fillId="56" borderId="38" xfId="0" applyNumberFormat="1" applyFont="1" applyFill="1" applyBorder="1" applyAlignment="1">
      <alignment horizontal="right" vertical="center" shrinkToFit="1"/>
    </xf>
    <xf numFmtId="186" fontId="3" fillId="56" borderId="39" xfId="0" applyNumberFormat="1" applyFont="1" applyFill="1" applyBorder="1" applyAlignment="1">
      <alignment horizontal="right" vertical="center" shrinkToFit="1"/>
    </xf>
    <xf numFmtId="186" fontId="3" fillId="56" borderId="41" xfId="0" applyNumberFormat="1" applyFont="1" applyFill="1" applyBorder="1" applyAlignment="1">
      <alignment horizontal="right" vertical="center" shrinkToFit="1"/>
    </xf>
    <xf numFmtId="38" fontId="3" fillId="0" borderId="0" xfId="130" applyFont="1" applyBorder="1" applyAlignment="1">
      <alignment horizontal="center" vertical="center"/>
    </xf>
    <xf numFmtId="0" fontId="3" fillId="0" borderId="31" xfId="0" applyFont="1" applyFill="1" applyBorder="1" applyAlignment="1">
      <alignment vertical="center" shrinkToFit="1"/>
    </xf>
    <xf numFmtId="0" fontId="3" fillId="0" borderId="32" xfId="0" applyFont="1" applyFill="1" applyBorder="1" applyAlignment="1">
      <alignment vertical="center" shrinkToFit="1"/>
    </xf>
    <xf numFmtId="0" fontId="3" fillId="0" borderId="51" xfId="0" applyFont="1" applyFill="1" applyBorder="1" applyAlignment="1">
      <alignment vertical="center" shrinkToFit="1"/>
    </xf>
    <xf numFmtId="187" fontId="3" fillId="56" borderId="38" xfId="0" applyNumberFormat="1" applyFont="1" applyFill="1" applyBorder="1" applyAlignment="1">
      <alignment horizontal="right" vertical="center" shrinkToFit="1"/>
    </xf>
    <xf numFmtId="187" fontId="3" fillId="56" borderId="39" xfId="0" applyNumberFormat="1" applyFont="1" applyFill="1" applyBorder="1" applyAlignment="1">
      <alignment horizontal="right" vertical="center" shrinkToFit="1"/>
    </xf>
    <xf numFmtId="187" fontId="3" fillId="56" borderId="41" xfId="0" applyNumberFormat="1" applyFont="1" applyFill="1" applyBorder="1" applyAlignment="1">
      <alignment horizontal="right" vertical="center" shrinkToFit="1"/>
    </xf>
    <xf numFmtId="0" fontId="3" fillId="47" borderId="33" xfId="0" applyFont="1" applyFill="1" applyBorder="1" applyAlignment="1">
      <alignment horizontal="left" vertical="center" shrinkToFit="1"/>
    </xf>
    <xf numFmtId="38" fontId="3" fillId="0" borderId="25" xfId="130" applyFont="1" applyBorder="1" applyAlignment="1">
      <alignment horizontal="center" vertical="center"/>
    </xf>
    <xf numFmtId="0" fontId="3" fillId="0" borderId="38" xfId="0" applyFont="1" applyFill="1" applyBorder="1" applyAlignment="1">
      <alignment horizontal="left" vertical="center" shrinkToFit="1"/>
    </xf>
    <xf numFmtId="0" fontId="3" fillId="0" borderId="39" xfId="0" applyFont="1" applyFill="1" applyBorder="1" applyAlignment="1">
      <alignment horizontal="left" vertical="center" shrinkToFit="1"/>
    </xf>
    <xf numFmtId="0" fontId="3" fillId="0" borderId="41" xfId="0" applyFont="1" applyFill="1" applyBorder="1" applyAlignment="1">
      <alignment horizontal="left" vertical="center" shrinkToFit="1"/>
    </xf>
    <xf numFmtId="179" fontId="3" fillId="56" borderId="38" xfId="130" applyNumberFormat="1" applyFont="1" applyFill="1" applyBorder="1" applyAlignment="1">
      <alignment horizontal="right" vertical="center"/>
    </xf>
    <xf numFmtId="179" fontId="3" fillId="56" borderId="39" xfId="0" applyNumberFormat="1" applyFont="1" applyFill="1" applyBorder="1" applyAlignment="1">
      <alignment horizontal="right" vertical="center"/>
    </xf>
    <xf numFmtId="179" fontId="3" fillId="56" borderId="41" xfId="0" applyNumberFormat="1" applyFont="1" applyFill="1" applyBorder="1" applyAlignment="1">
      <alignment horizontal="right" vertical="center"/>
    </xf>
    <xf numFmtId="0" fontId="3" fillId="56" borderId="38" xfId="0" applyFont="1" applyFill="1" applyBorder="1" applyAlignment="1">
      <alignment horizontal="center" vertical="center" shrinkToFit="1"/>
    </xf>
    <xf numFmtId="187" fontId="3" fillId="56" borderId="38" xfId="0" applyNumberFormat="1" applyFont="1" applyFill="1" applyBorder="1" applyAlignment="1">
      <alignment horizontal="right" vertical="center"/>
    </xf>
    <xf numFmtId="187" fontId="3" fillId="56" borderId="39" xfId="0" applyNumberFormat="1" applyFont="1" applyFill="1" applyBorder="1" applyAlignment="1">
      <alignment horizontal="right" vertical="center"/>
    </xf>
    <xf numFmtId="187" fontId="3" fillId="56" borderId="41" xfId="0" applyNumberFormat="1" applyFont="1" applyFill="1" applyBorder="1" applyAlignment="1">
      <alignment horizontal="right" vertical="center"/>
    </xf>
    <xf numFmtId="187" fontId="3" fillId="56" borderId="38" xfId="130" applyNumberFormat="1" applyFont="1" applyFill="1" applyBorder="1" applyAlignment="1">
      <alignment horizontal="right" vertical="center"/>
    </xf>
    <xf numFmtId="187" fontId="3" fillId="56" borderId="39" xfId="130" applyNumberFormat="1" applyFont="1" applyFill="1" applyBorder="1" applyAlignment="1">
      <alignment horizontal="right" vertical="center"/>
    </xf>
    <xf numFmtId="187" fontId="3" fillId="56" borderId="41" xfId="130" applyNumberFormat="1" applyFont="1" applyFill="1" applyBorder="1" applyAlignment="1">
      <alignment horizontal="right" vertical="center"/>
    </xf>
    <xf numFmtId="179" fontId="3" fillId="0" borderId="38" xfId="130" applyNumberFormat="1" applyFont="1" applyFill="1" applyBorder="1" applyAlignment="1">
      <alignment horizontal="right" vertical="center"/>
    </xf>
    <xf numFmtId="179" fontId="3" fillId="0" borderId="39" xfId="0" applyNumberFormat="1" applyFont="1" applyFill="1" applyBorder="1" applyAlignment="1">
      <alignment horizontal="right" vertical="center"/>
    </xf>
    <xf numFmtId="179" fontId="3" fillId="0" borderId="41" xfId="0" applyNumberFormat="1" applyFont="1" applyFill="1" applyBorder="1" applyAlignment="1">
      <alignment horizontal="right" vertical="center"/>
    </xf>
    <xf numFmtId="179" fontId="3" fillId="0" borderId="38" xfId="0" applyNumberFormat="1" applyFont="1" applyFill="1" applyBorder="1" applyAlignment="1">
      <alignment horizontal="right" vertical="center"/>
    </xf>
    <xf numFmtId="0" fontId="3" fillId="56" borderId="39" xfId="0" applyFont="1" applyFill="1" applyBorder="1" applyAlignment="1">
      <alignment vertical="center"/>
    </xf>
    <xf numFmtId="0" fontId="3" fillId="56" borderId="41" xfId="0" applyFont="1" applyFill="1" applyBorder="1" applyAlignment="1">
      <alignment vertical="center"/>
    </xf>
    <xf numFmtId="179" fontId="3" fillId="56" borderId="38" xfId="0" applyNumberFormat="1" applyFont="1" applyFill="1" applyBorder="1" applyAlignment="1">
      <alignment horizontal="right" vertical="center"/>
    </xf>
    <xf numFmtId="184" fontId="3" fillId="56" borderId="38" xfId="130" applyNumberFormat="1" applyFont="1" applyFill="1" applyBorder="1" applyAlignment="1">
      <alignment horizontal="right" vertical="center"/>
    </xf>
    <xf numFmtId="184" fontId="3" fillId="56" borderId="39" xfId="130" applyNumberFormat="1" applyFont="1" applyFill="1" applyBorder="1" applyAlignment="1">
      <alignment horizontal="right" vertical="center"/>
    </xf>
    <xf numFmtId="184" fontId="3" fillId="56" borderId="41" xfId="130" applyNumberFormat="1" applyFont="1" applyFill="1" applyBorder="1" applyAlignment="1">
      <alignment horizontal="right" vertical="center"/>
    </xf>
    <xf numFmtId="184" fontId="3" fillId="0" borderId="38" xfId="0" applyNumberFormat="1" applyFont="1" applyFill="1" applyBorder="1" applyAlignment="1">
      <alignment horizontal="right" vertical="center"/>
    </xf>
    <xf numFmtId="184" fontId="3" fillId="0" borderId="39" xfId="0" applyNumberFormat="1" applyFont="1" applyFill="1" applyBorder="1" applyAlignment="1">
      <alignment horizontal="right" vertical="center"/>
    </xf>
    <xf numFmtId="184" fontId="3" fillId="0" borderId="41" xfId="0" applyNumberFormat="1" applyFont="1" applyFill="1" applyBorder="1" applyAlignment="1">
      <alignment horizontal="right" vertical="center"/>
    </xf>
    <xf numFmtId="184" fontId="3" fillId="0" borderId="38" xfId="130" applyNumberFormat="1" applyFont="1" applyFill="1" applyBorder="1" applyAlignment="1">
      <alignment horizontal="right" vertical="center"/>
    </xf>
    <xf numFmtId="184" fontId="3" fillId="0" borderId="39" xfId="130" applyNumberFormat="1" applyFont="1" applyFill="1" applyBorder="1" applyAlignment="1">
      <alignment horizontal="right" vertical="center"/>
    </xf>
    <xf numFmtId="184" fontId="3" fillId="0" borderId="41" xfId="130" applyNumberFormat="1" applyFont="1" applyFill="1" applyBorder="1" applyAlignment="1">
      <alignment horizontal="right" vertical="center"/>
    </xf>
    <xf numFmtId="0" fontId="3" fillId="47" borderId="31" xfId="0" applyFont="1" applyFill="1" applyBorder="1" applyAlignment="1">
      <alignment horizontal="center" vertical="center"/>
    </xf>
    <xf numFmtId="0" fontId="3" fillId="0" borderId="51" xfId="0" applyFont="1" applyBorder="1" applyAlignment="1">
      <alignment horizontal="center" vertical="center"/>
    </xf>
    <xf numFmtId="184" fontId="3" fillId="47" borderId="31" xfId="0" applyNumberFormat="1" applyFont="1" applyFill="1" applyBorder="1" applyAlignment="1">
      <alignment horizontal="right" vertical="center"/>
    </xf>
    <xf numFmtId="184" fontId="3" fillId="47" borderId="32" xfId="0" applyNumberFormat="1" applyFont="1" applyFill="1" applyBorder="1" applyAlignment="1">
      <alignment horizontal="right" vertical="center"/>
    </xf>
    <xf numFmtId="184" fontId="3" fillId="47" borderId="51" xfId="0" applyNumberFormat="1" applyFont="1" applyFill="1" applyBorder="1" applyAlignment="1">
      <alignment horizontal="right" vertical="center"/>
    </xf>
    <xf numFmtId="184" fontId="3" fillId="47" borderId="31" xfId="130" applyNumberFormat="1" applyFont="1" applyFill="1" applyBorder="1" applyAlignment="1">
      <alignment horizontal="right" vertical="center"/>
    </xf>
    <xf numFmtId="184" fontId="3" fillId="47" borderId="32" xfId="130" applyNumberFormat="1" applyFont="1" applyFill="1" applyBorder="1" applyAlignment="1">
      <alignment horizontal="right" vertical="center"/>
    </xf>
    <xf numFmtId="184" fontId="3" fillId="47" borderId="51" xfId="130" applyNumberFormat="1" applyFont="1" applyFill="1" applyBorder="1" applyAlignment="1">
      <alignment horizontal="right" vertical="center"/>
    </xf>
    <xf numFmtId="0" fontId="3" fillId="47" borderId="44" xfId="0" applyFont="1" applyFill="1" applyBorder="1" applyAlignment="1">
      <alignment vertical="center"/>
    </xf>
    <xf numFmtId="0" fontId="3" fillId="47" borderId="48" xfId="0" applyFont="1" applyFill="1" applyBorder="1" applyAlignment="1">
      <alignment vertical="center"/>
    </xf>
    <xf numFmtId="0" fontId="3" fillId="47" borderId="80" xfId="0" applyFont="1" applyFill="1" applyBorder="1" applyAlignment="1">
      <alignment vertical="center"/>
    </xf>
    <xf numFmtId="0" fontId="3" fillId="56" borderId="44" xfId="0" applyFont="1" applyFill="1" applyBorder="1" applyAlignment="1">
      <alignment horizontal="center" vertical="center"/>
    </xf>
    <xf numFmtId="0" fontId="3" fillId="56" borderId="80" xfId="0" applyFont="1" applyFill="1" applyBorder="1" applyAlignment="1">
      <alignment horizontal="center" vertical="center"/>
    </xf>
    <xf numFmtId="184" fontId="3" fillId="47" borderId="44" xfId="0" applyNumberFormat="1" applyFont="1" applyFill="1" applyBorder="1" applyAlignment="1">
      <alignment horizontal="right" vertical="center"/>
    </xf>
    <xf numFmtId="184" fontId="3" fillId="47" borderId="48" xfId="0" applyNumberFormat="1" applyFont="1" applyFill="1" applyBorder="1" applyAlignment="1">
      <alignment horizontal="right" vertical="center"/>
    </xf>
    <xf numFmtId="184" fontId="3" fillId="47" borderId="80" xfId="0" applyNumberFormat="1" applyFont="1" applyFill="1" applyBorder="1" applyAlignment="1">
      <alignment horizontal="right" vertical="center"/>
    </xf>
    <xf numFmtId="184" fontId="3" fillId="47" borderId="44" xfId="130" applyNumberFormat="1" applyFont="1" applyFill="1" applyBorder="1" applyAlignment="1">
      <alignment horizontal="right" vertical="center"/>
    </xf>
    <xf numFmtId="184" fontId="3" fillId="47" borderId="48" xfId="130" applyNumberFormat="1" applyFont="1" applyFill="1" applyBorder="1" applyAlignment="1">
      <alignment horizontal="right" vertical="center"/>
    </xf>
    <xf numFmtId="184" fontId="3" fillId="47" borderId="80" xfId="130" applyNumberFormat="1" applyFont="1" applyFill="1" applyBorder="1" applyAlignment="1">
      <alignment horizontal="right" vertical="center"/>
    </xf>
    <xf numFmtId="184" fontId="3" fillId="0" borderId="44" xfId="130" applyNumberFormat="1" applyFont="1" applyFill="1" applyBorder="1" applyAlignment="1">
      <alignment horizontal="right" vertical="center"/>
    </xf>
    <xf numFmtId="184" fontId="3" fillId="0" borderId="48" xfId="130" applyNumberFormat="1" applyFont="1" applyFill="1" applyBorder="1" applyAlignment="1">
      <alignment horizontal="right" vertical="center"/>
    </xf>
    <xf numFmtId="0" fontId="3" fillId="0" borderId="41" xfId="0" applyFont="1" applyBorder="1" applyAlignment="1">
      <alignment horizontal="center" vertical="center"/>
    </xf>
    <xf numFmtId="0" fontId="3" fillId="47" borderId="38" xfId="0" applyFont="1" applyFill="1" applyBorder="1" applyAlignment="1">
      <alignment horizontal="center" vertical="center"/>
    </xf>
    <xf numFmtId="184" fontId="3" fillId="56" borderId="38" xfId="0" applyNumberFormat="1" applyFont="1" applyFill="1" applyBorder="1" applyAlignment="1">
      <alignment horizontal="right" vertical="center"/>
    </xf>
    <xf numFmtId="184" fontId="3" fillId="56" borderId="39" xfId="0" applyNumberFormat="1" applyFont="1" applyFill="1" applyBorder="1" applyAlignment="1">
      <alignment horizontal="right" vertical="center"/>
    </xf>
    <xf numFmtId="184" fontId="3" fillId="56" borderId="41" xfId="0" applyNumberFormat="1" applyFont="1" applyFill="1" applyBorder="1" applyAlignment="1">
      <alignment horizontal="right" vertical="center"/>
    </xf>
    <xf numFmtId="0" fontId="3" fillId="0" borderId="44" xfId="0" applyFont="1" applyFill="1" applyBorder="1" applyAlignment="1">
      <alignment vertical="center"/>
    </xf>
    <xf numFmtId="0" fontId="3" fillId="0" borderId="48" xfId="0" applyFont="1" applyBorder="1" applyAlignment="1">
      <alignment vertical="center"/>
    </xf>
    <xf numFmtId="0" fontId="3" fillId="0" borderId="80" xfId="0" applyFont="1" applyBorder="1" applyAlignment="1">
      <alignment vertical="center"/>
    </xf>
    <xf numFmtId="184" fontId="3" fillId="0" borderId="44" xfId="0" applyNumberFormat="1" applyFont="1" applyFill="1" applyBorder="1" applyAlignment="1">
      <alignment horizontal="right" vertical="center"/>
    </xf>
    <xf numFmtId="184" fontId="3" fillId="0" borderId="48" xfId="0" applyNumberFormat="1" applyFont="1" applyBorder="1" applyAlignment="1">
      <alignment horizontal="right" vertical="center"/>
    </xf>
    <xf numFmtId="184" fontId="3" fillId="0" borderId="80" xfId="0" applyNumberFormat="1" applyFont="1" applyBorder="1" applyAlignment="1">
      <alignment horizontal="right" vertical="center"/>
    </xf>
    <xf numFmtId="184" fontId="3" fillId="0" borderId="80" xfId="130" applyNumberFormat="1" applyFont="1" applyFill="1" applyBorder="1" applyAlignment="1">
      <alignment horizontal="right" vertical="center"/>
    </xf>
    <xf numFmtId="0" fontId="3" fillId="47" borderId="4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90" xfId="0" applyFont="1" applyFill="1" applyBorder="1" applyAlignment="1">
      <alignment horizontal="center" vertical="center"/>
    </xf>
    <xf numFmtId="184" fontId="3" fillId="0" borderId="49" xfId="0" applyNumberFormat="1" applyFont="1" applyFill="1" applyBorder="1" applyAlignment="1">
      <alignment horizontal="right" vertical="center"/>
    </xf>
    <xf numFmtId="184" fontId="3" fillId="0" borderId="50" xfId="0" applyNumberFormat="1" applyFont="1" applyBorder="1" applyAlignment="1">
      <alignment horizontal="right" vertical="center"/>
    </xf>
    <xf numFmtId="184" fontId="3" fillId="0" borderId="90" xfId="0" applyNumberFormat="1" applyFont="1" applyBorder="1" applyAlignment="1">
      <alignment horizontal="right" vertical="center"/>
    </xf>
    <xf numFmtId="184" fontId="3" fillId="0" borderId="49" xfId="130" applyNumberFormat="1" applyFont="1" applyFill="1" applyBorder="1" applyAlignment="1">
      <alignment horizontal="right" vertical="center"/>
    </xf>
    <xf numFmtId="184" fontId="3" fillId="0" borderId="50" xfId="130" applyNumberFormat="1" applyFont="1" applyFill="1" applyBorder="1" applyAlignment="1">
      <alignment horizontal="right" vertical="center"/>
    </xf>
    <xf numFmtId="184" fontId="3" fillId="0" borderId="90" xfId="130" applyNumberFormat="1" applyFont="1" applyFill="1" applyBorder="1" applyAlignment="1">
      <alignment horizontal="right" vertical="center"/>
    </xf>
    <xf numFmtId="38" fontId="3" fillId="47" borderId="19" xfId="130" applyFont="1" applyFill="1" applyBorder="1" applyAlignment="1">
      <alignment horizontal="right" vertical="center"/>
    </xf>
    <xf numFmtId="38" fontId="3" fillId="47" borderId="20" xfId="130" applyFont="1" applyFill="1" applyBorder="1" applyAlignment="1">
      <alignment horizontal="right" vertical="center"/>
    </xf>
    <xf numFmtId="38" fontId="3" fillId="47" borderId="79" xfId="130" applyFont="1" applyFill="1" applyBorder="1" applyAlignment="1">
      <alignment horizontal="right" vertical="center"/>
    </xf>
    <xf numFmtId="0" fontId="3" fillId="47" borderId="38" xfId="0" applyFont="1" applyFill="1" applyBorder="1" applyAlignment="1">
      <alignment horizontal="right" vertical="center"/>
    </xf>
    <xf numFmtId="0" fontId="3" fillId="56" borderId="39" xfId="0" applyFont="1" applyFill="1" applyBorder="1" applyAlignment="1">
      <alignment horizontal="right" vertical="center"/>
    </xf>
    <xf numFmtId="0" fontId="3" fillId="56" borderId="41" xfId="0" applyFont="1" applyFill="1" applyBorder="1" applyAlignment="1">
      <alignment horizontal="right" vertical="center"/>
    </xf>
    <xf numFmtId="38" fontId="3" fillId="47" borderId="38" xfId="130" applyFont="1" applyFill="1" applyBorder="1" applyAlignment="1">
      <alignment horizontal="right" vertical="center"/>
    </xf>
    <xf numFmtId="38" fontId="3" fillId="47" borderId="39" xfId="130" applyFont="1" applyFill="1" applyBorder="1" applyAlignment="1">
      <alignment horizontal="right" vertical="center"/>
    </xf>
    <xf numFmtId="38" fontId="3" fillId="47" borderId="41" xfId="130" applyFont="1" applyFill="1" applyBorder="1" applyAlignment="1">
      <alignment horizontal="right" vertical="center"/>
    </xf>
    <xf numFmtId="0" fontId="3" fillId="56" borderId="31" xfId="0" applyFont="1" applyFill="1" applyBorder="1" applyAlignment="1">
      <alignment horizontal="center" vertical="center" shrinkToFit="1"/>
    </xf>
    <xf numFmtId="38" fontId="3" fillId="56" borderId="31" xfId="130" applyFont="1" applyFill="1" applyBorder="1" applyAlignment="1">
      <alignment horizontal="right" vertical="center"/>
    </xf>
    <xf numFmtId="38" fontId="3" fillId="56" borderId="32" xfId="130" applyFont="1" applyFill="1" applyBorder="1" applyAlignment="1">
      <alignment horizontal="right" vertical="center"/>
    </xf>
    <xf numFmtId="38" fontId="3" fillId="56" borderId="51" xfId="130" applyFont="1" applyFill="1" applyBorder="1" applyAlignment="1">
      <alignment horizontal="right" vertical="center"/>
    </xf>
    <xf numFmtId="186" fontId="3" fillId="0" borderId="38" xfId="0" applyNumberFormat="1" applyFont="1" applyFill="1" applyBorder="1" applyAlignment="1">
      <alignment horizontal="right" vertical="center"/>
    </xf>
    <xf numFmtId="186" fontId="3" fillId="0" borderId="39" xfId="0" applyNumberFormat="1" applyFont="1" applyFill="1" applyBorder="1" applyAlignment="1">
      <alignment horizontal="right" vertical="center"/>
    </xf>
    <xf numFmtId="186" fontId="3" fillId="0" borderId="41" xfId="0" applyNumberFormat="1" applyFont="1" applyFill="1" applyBorder="1" applyAlignment="1">
      <alignment horizontal="right" vertical="center"/>
    </xf>
    <xf numFmtId="186" fontId="3" fillId="0" borderId="38" xfId="130" applyNumberFormat="1" applyFont="1" applyFill="1" applyBorder="1" applyAlignment="1">
      <alignment horizontal="right" vertical="center"/>
    </xf>
    <xf numFmtId="186" fontId="3" fillId="0" borderId="39" xfId="130" applyNumberFormat="1" applyFont="1" applyFill="1" applyBorder="1" applyAlignment="1">
      <alignment horizontal="right" vertical="center"/>
    </xf>
    <xf numFmtId="186" fontId="3" fillId="0" borderId="41" xfId="130" applyNumberFormat="1" applyFont="1" applyFill="1" applyBorder="1" applyAlignment="1">
      <alignment horizontal="right" vertical="center"/>
    </xf>
    <xf numFmtId="203" fontId="3" fillId="56" borderId="38" xfId="0" applyNumberFormat="1" applyFont="1" applyFill="1" applyBorder="1" applyAlignment="1">
      <alignment horizontal="right" vertical="center"/>
    </xf>
    <xf numFmtId="203" fontId="3" fillId="56" borderId="39" xfId="0" applyNumberFormat="1" applyFont="1" applyFill="1" applyBorder="1" applyAlignment="1">
      <alignment horizontal="right" vertical="center"/>
    </xf>
    <xf numFmtId="203" fontId="3" fillId="56" borderId="41" xfId="0" applyNumberFormat="1" applyFont="1" applyFill="1" applyBorder="1" applyAlignment="1">
      <alignment horizontal="right" vertical="center"/>
    </xf>
    <xf numFmtId="203" fontId="3" fillId="56" borderId="38" xfId="130" applyNumberFormat="1" applyFont="1" applyFill="1" applyBorder="1" applyAlignment="1">
      <alignment horizontal="right" vertical="center"/>
    </xf>
    <xf numFmtId="203" fontId="3" fillId="56" borderId="39" xfId="130" applyNumberFormat="1" applyFont="1" applyFill="1" applyBorder="1" applyAlignment="1">
      <alignment horizontal="right" vertical="center"/>
    </xf>
    <xf numFmtId="203" fontId="3" fillId="56" borderId="41" xfId="130" applyNumberFormat="1" applyFont="1" applyFill="1" applyBorder="1" applyAlignment="1">
      <alignment horizontal="right" vertical="center"/>
    </xf>
    <xf numFmtId="0" fontId="3" fillId="0" borderId="39" xfId="0" applyFont="1" applyFill="1" applyBorder="1" applyAlignment="1">
      <alignment vertical="center"/>
    </xf>
    <xf numFmtId="0" fontId="3" fillId="0" borderId="38" xfId="0" applyFont="1" applyBorder="1" applyAlignment="1">
      <alignment horizontal="center" vertical="center" shrinkToFit="1"/>
    </xf>
    <xf numFmtId="0" fontId="3" fillId="0" borderId="41" xfId="0" applyFont="1" applyBorder="1" applyAlignment="1">
      <alignment vertical="center" shrinkToFit="1"/>
    </xf>
    <xf numFmtId="0" fontId="3" fillId="0" borderId="41" xfId="0" applyFont="1" applyFill="1" applyBorder="1" applyAlignment="1">
      <alignment horizontal="center" vertical="center"/>
    </xf>
    <xf numFmtId="0" fontId="3" fillId="56" borderId="20" xfId="0" applyFont="1" applyFill="1" applyBorder="1" applyAlignment="1">
      <alignment vertical="center"/>
    </xf>
    <xf numFmtId="0" fontId="3" fillId="56" borderId="19" xfId="0" applyFont="1" applyFill="1" applyBorder="1" applyAlignment="1">
      <alignment horizontal="center" vertical="center" shrinkToFit="1"/>
    </xf>
    <xf numFmtId="184" fontId="3" fillId="56" borderId="19" xfId="0" applyNumberFormat="1" applyFont="1" applyFill="1" applyBorder="1" applyAlignment="1">
      <alignment horizontal="right" vertical="center"/>
    </xf>
    <xf numFmtId="184" fontId="3" fillId="56" borderId="20" xfId="0" applyNumberFormat="1" applyFont="1" applyFill="1" applyBorder="1" applyAlignment="1">
      <alignment horizontal="right" vertical="center"/>
    </xf>
    <xf numFmtId="184" fontId="3" fillId="56" borderId="79" xfId="0" applyNumberFormat="1" applyFont="1" applyFill="1" applyBorder="1" applyAlignment="1">
      <alignment horizontal="right" vertical="center"/>
    </xf>
    <xf numFmtId="184" fontId="3" fillId="56" borderId="19" xfId="130" applyNumberFormat="1" applyFont="1" applyFill="1" applyBorder="1" applyAlignment="1">
      <alignment horizontal="right" vertical="center"/>
    </xf>
    <xf numFmtId="184" fontId="3" fillId="56" borderId="20" xfId="130" applyNumberFormat="1" applyFont="1" applyFill="1" applyBorder="1" applyAlignment="1">
      <alignment horizontal="right" vertical="center"/>
    </xf>
    <xf numFmtId="184" fontId="3" fillId="56" borderId="79" xfId="130" applyNumberFormat="1" applyFont="1" applyFill="1" applyBorder="1" applyAlignment="1">
      <alignment horizontal="right" vertical="center"/>
    </xf>
    <xf numFmtId="0" fontId="3" fillId="0" borderId="34" xfId="0" applyFont="1" applyBorder="1" applyAlignment="1">
      <alignment vertical="center"/>
    </xf>
    <xf numFmtId="0" fontId="3" fillId="0" borderId="35" xfId="0" applyFont="1" applyBorder="1" applyAlignment="1">
      <alignment vertical="center"/>
    </xf>
    <xf numFmtId="0" fontId="3" fillId="47" borderId="76" xfId="0" applyFont="1" applyFill="1" applyBorder="1" applyAlignment="1">
      <alignment horizontal="center" vertical="center"/>
    </xf>
    <xf numFmtId="0" fontId="3" fillId="47" borderId="48" xfId="0" applyFont="1" applyFill="1" applyBorder="1" applyAlignment="1">
      <alignment horizontal="center" vertical="center"/>
    </xf>
    <xf numFmtId="0" fontId="3" fillId="47" borderId="77" xfId="0" applyFont="1" applyFill="1" applyBorder="1" applyAlignment="1">
      <alignment horizontal="center" vertical="center"/>
    </xf>
    <xf numFmtId="0" fontId="3" fillId="47" borderId="67" xfId="0" applyFont="1" applyFill="1" applyBorder="1" applyAlignment="1">
      <alignment horizontal="center" vertical="center"/>
    </xf>
    <xf numFmtId="0" fontId="3" fillId="56" borderId="39" xfId="0" applyFont="1" applyFill="1" applyBorder="1" applyAlignment="1">
      <alignment horizontal="center" vertical="center"/>
    </xf>
    <xf numFmtId="0" fontId="3" fillId="47" borderId="78" xfId="0" applyFont="1" applyFill="1" applyBorder="1" applyAlignment="1">
      <alignment horizontal="center" vertical="center"/>
    </xf>
    <xf numFmtId="0" fontId="3" fillId="56" borderId="32" xfId="0" applyFont="1" applyFill="1" applyBorder="1" applyAlignment="1">
      <alignment horizontal="center" vertical="center"/>
    </xf>
    <xf numFmtId="0" fontId="3" fillId="47" borderId="56" xfId="0" applyFont="1" applyFill="1" applyBorder="1" applyAlignment="1">
      <alignment horizontal="center" vertical="center"/>
    </xf>
    <xf numFmtId="0" fontId="3" fillId="47" borderId="51" xfId="0" applyFont="1" applyFill="1" applyBorder="1" applyAlignment="1">
      <alignment horizontal="center" vertical="center"/>
    </xf>
    <xf numFmtId="0" fontId="3" fillId="47" borderId="67" xfId="0" applyFont="1" applyFill="1" applyBorder="1" applyAlignment="1">
      <alignment vertical="center"/>
    </xf>
    <xf numFmtId="0" fontId="3" fillId="47" borderId="68" xfId="0" applyFont="1" applyFill="1" applyBorder="1" applyAlignment="1">
      <alignment vertical="center"/>
    </xf>
    <xf numFmtId="0" fontId="3" fillId="47" borderId="37" xfId="0" applyFont="1" applyFill="1" applyBorder="1" applyAlignment="1">
      <alignment horizontal="center" vertical="center"/>
    </xf>
    <xf numFmtId="0" fontId="3" fillId="56" borderId="20" xfId="0" applyFont="1" applyFill="1" applyBorder="1" applyAlignment="1">
      <alignment horizontal="center" vertical="center"/>
    </xf>
    <xf numFmtId="0" fontId="3" fillId="47" borderId="84" xfId="0" applyFont="1" applyFill="1" applyBorder="1" applyAlignment="1">
      <alignment horizontal="center" vertical="center"/>
    </xf>
    <xf numFmtId="0" fontId="3" fillId="47" borderId="79" xfId="0" applyFont="1" applyFill="1" applyBorder="1" applyAlignment="1">
      <alignment horizontal="center" vertical="center"/>
    </xf>
    <xf numFmtId="0" fontId="3" fillId="47" borderId="68" xfId="0" applyFont="1" applyFill="1" applyBorder="1" applyAlignment="1">
      <alignment horizontal="center" vertical="center"/>
    </xf>
    <xf numFmtId="181" fontId="3" fillId="47" borderId="67" xfId="0" applyNumberFormat="1" applyFont="1" applyFill="1" applyBorder="1" applyAlignment="1">
      <alignment horizontal="center" vertical="center"/>
    </xf>
    <xf numFmtId="181" fontId="3" fillId="47" borderId="39" xfId="0" applyNumberFormat="1" applyFont="1" applyFill="1" applyBorder="1" applyAlignment="1">
      <alignment horizontal="center" vertical="center"/>
    </xf>
    <xf numFmtId="181" fontId="3" fillId="47" borderId="68" xfId="0" applyNumberFormat="1" applyFont="1" applyFill="1" applyBorder="1" applyAlignment="1">
      <alignment horizontal="center" vertical="center"/>
    </xf>
    <xf numFmtId="183" fontId="3" fillId="47" borderId="55" xfId="0" applyNumberFormat="1" applyFont="1" applyFill="1" applyBorder="1" applyAlignment="1">
      <alignment horizontal="center" vertical="center"/>
    </xf>
    <xf numFmtId="183" fontId="3" fillId="47" borderId="97" xfId="0" applyNumberFormat="1" applyFont="1" applyFill="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78" xfId="0" applyFont="1" applyFill="1" applyBorder="1" applyAlignment="1">
      <alignment horizontal="center" vertical="center"/>
    </xf>
    <xf numFmtId="0" fontId="5" fillId="0" borderId="32" xfId="0" applyFont="1" applyFill="1" applyBorder="1" applyAlignment="1">
      <alignment horizontal="center" vertical="center"/>
    </xf>
    <xf numFmtId="181" fontId="3" fillId="47" borderId="55" xfId="0" applyNumberFormat="1" applyFont="1" applyFill="1" applyBorder="1" applyAlignment="1">
      <alignment horizontal="center" vertical="center"/>
    </xf>
    <xf numFmtId="0" fontId="3" fillId="47" borderId="55" xfId="0" applyFont="1" applyFill="1" applyBorder="1" applyAlignment="1">
      <alignment horizontal="center" vertical="center"/>
    </xf>
    <xf numFmtId="0" fontId="3" fillId="47" borderId="97" xfId="0" applyFont="1" applyFill="1" applyBorder="1" applyAlignment="1">
      <alignment horizontal="center" vertical="center"/>
    </xf>
    <xf numFmtId="182" fontId="3" fillId="47" borderId="55" xfId="0" applyNumberFormat="1" applyFont="1" applyFill="1" applyBorder="1" applyAlignment="1">
      <alignment horizontal="center" vertical="center"/>
    </xf>
    <xf numFmtId="182" fontId="3" fillId="47" borderId="97" xfId="0" applyNumberFormat="1" applyFont="1" applyFill="1" applyBorder="1" applyAlignment="1">
      <alignment horizontal="center" vertical="center"/>
    </xf>
    <xf numFmtId="0" fontId="3" fillId="47" borderId="69" xfId="0" applyFont="1" applyFill="1" applyBorder="1" applyAlignment="1">
      <alignment horizontal="center" vertical="center"/>
    </xf>
    <xf numFmtId="38" fontId="3" fillId="47" borderId="69" xfId="130" applyFont="1" applyFill="1" applyBorder="1" applyAlignment="1">
      <alignment horizontal="center" vertical="center"/>
    </xf>
    <xf numFmtId="0" fontId="3" fillId="47" borderId="99" xfId="0" applyFont="1" applyFill="1" applyBorder="1" applyAlignment="1">
      <alignment horizontal="center" vertical="center"/>
    </xf>
    <xf numFmtId="38" fontId="3" fillId="47" borderId="63" xfId="130" applyFont="1" applyFill="1" applyBorder="1" applyAlignment="1">
      <alignment horizontal="center" vertical="center"/>
    </xf>
    <xf numFmtId="38" fontId="3" fillId="47" borderId="100" xfId="130" applyFont="1" applyFill="1" applyBorder="1" applyAlignment="1">
      <alignment horizontal="center" vertical="center"/>
    </xf>
    <xf numFmtId="0" fontId="3" fillId="0" borderId="39" xfId="0" applyFont="1" applyBorder="1" applyAlignment="1">
      <alignment horizontal="center" vertical="center" shrinkToFit="1"/>
    </xf>
    <xf numFmtId="0" fontId="3" fillId="0" borderId="68" xfId="0" applyFont="1" applyBorder="1" applyAlignment="1">
      <alignment horizontal="center" vertical="center" shrinkToFit="1"/>
    </xf>
    <xf numFmtId="38" fontId="3" fillId="47" borderId="67" xfId="130" applyFont="1" applyFill="1" applyBorder="1" applyAlignment="1">
      <alignment horizontal="center" vertical="center"/>
    </xf>
    <xf numFmtId="38" fontId="3" fillId="56" borderId="39" xfId="130" applyFont="1" applyFill="1" applyBorder="1" applyAlignment="1">
      <alignment horizontal="center" vertical="center"/>
    </xf>
    <xf numFmtId="38" fontId="3" fillId="0" borderId="39" xfId="130" applyFont="1" applyBorder="1" applyAlignment="1">
      <alignment vertical="center"/>
    </xf>
    <xf numFmtId="38" fontId="3" fillId="0" borderId="68" xfId="130" applyFont="1" applyBorder="1" applyAlignment="1">
      <alignment vertical="center"/>
    </xf>
    <xf numFmtId="38" fontId="3" fillId="0" borderId="41" xfId="130" applyFont="1" applyBorder="1" applyAlignment="1">
      <alignment vertical="center"/>
    </xf>
    <xf numFmtId="0" fontId="3" fillId="0" borderId="57" xfId="0" applyFont="1" applyBorder="1" applyAlignment="1">
      <alignment horizontal="center" vertical="center"/>
    </xf>
    <xf numFmtId="0" fontId="3" fillId="0" borderId="37" xfId="0" applyFont="1" applyFill="1" applyBorder="1" applyAlignment="1">
      <alignment horizontal="center" vertical="center"/>
    </xf>
    <xf numFmtId="0" fontId="3" fillId="47" borderId="57" xfId="0" applyFont="1" applyFill="1" applyBorder="1" applyAlignment="1">
      <alignment horizontal="center" vertical="center"/>
    </xf>
    <xf numFmtId="0" fontId="3" fillId="47" borderId="98" xfId="0" applyFont="1" applyFill="1" applyBorder="1" applyAlignment="1">
      <alignment horizontal="center" vertical="center"/>
    </xf>
    <xf numFmtId="38" fontId="3" fillId="47" borderId="57" xfId="130" applyFont="1" applyFill="1" applyBorder="1" applyAlignment="1">
      <alignment horizontal="center" vertical="center"/>
    </xf>
    <xf numFmtId="38" fontId="3" fillId="47" borderId="98" xfId="130" applyFont="1" applyFill="1" applyBorder="1" applyAlignment="1">
      <alignment horizontal="center" vertical="center"/>
    </xf>
    <xf numFmtId="181" fontId="3" fillId="47" borderId="69" xfId="0" applyNumberFormat="1" applyFont="1" applyFill="1" applyBorder="1" applyAlignment="1">
      <alignment horizontal="center" vertical="center"/>
    </xf>
    <xf numFmtId="1" fontId="3" fillId="47" borderId="69" xfId="0" applyNumberFormat="1" applyFont="1" applyFill="1" applyBorder="1" applyAlignment="1">
      <alignment horizontal="center" vertical="center"/>
    </xf>
    <xf numFmtId="1" fontId="3" fillId="47" borderId="99" xfId="0" applyNumberFormat="1" applyFont="1" applyFill="1" applyBorder="1" applyAlignment="1">
      <alignment horizontal="center" vertical="center"/>
    </xf>
    <xf numFmtId="0" fontId="3" fillId="47" borderId="55" xfId="0" applyNumberFormat="1" applyFont="1" applyFill="1" applyBorder="1" applyAlignment="1">
      <alignment horizontal="center" vertical="center"/>
    </xf>
    <xf numFmtId="0" fontId="3" fillId="47" borderId="97" xfId="0" applyNumberFormat="1" applyFont="1" applyFill="1" applyBorder="1" applyAlignment="1">
      <alignment horizontal="center" vertical="center"/>
    </xf>
    <xf numFmtId="0" fontId="3" fillId="47" borderId="60" xfId="0" applyFont="1" applyFill="1" applyBorder="1" applyAlignment="1">
      <alignment horizontal="center" vertical="center"/>
    </xf>
    <xf numFmtId="0" fontId="3" fillId="47" borderId="34" xfId="0" applyFont="1" applyFill="1" applyBorder="1" applyAlignment="1">
      <alignment horizontal="center" vertical="center"/>
    </xf>
    <xf numFmtId="0" fontId="3" fillId="47" borderId="35" xfId="0" applyFont="1" applyFill="1" applyBorder="1" applyAlignment="1">
      <alignment horizontal="center" vertical="center"/>
    </xf>
    <xf numFmtId="0" fontId="3" fillId="47" borderId="60" xfId="0" applyFont="1" applyFill="1" applyBorder="1" applyAlignment="1">
      <alignment horizontal="center" vertical="center" shrinkToFit="1"/>
    </xf>
    <xf numFmtId="0" fontId="3" fillId="47" borderId="34" xfId="0" applyFont="1" applyFill="1" applyBorder="1" applyAlignment="1">
      <alignment horizontal="center" vertical="center" shrinkToFit="1"/>
    </xf>
    <xf numFmtId="0" fontId="3" fillId="47" borderId="61" xfId="0" applyFont="1" applyFill="1" applyBorder="1" applyAlignment="1">
      <alignment horizontal="center" vertical="center" shrinkToFit="1"/>
    </xf>
    <xf numFmtId="0" fontId="3" fillId="47" borderId="63" xfId="0" applyFont="1" applyFill="1" applyBorder="1" applyAlignment="1">
      <alignment horizontal="center" vertical="center"/>
    </xf>
    <xf numFmtId="0" fontId="3" fillId="47" borderId="60" xfId="0" applyNumberFormat="1" applyFont="1" applyFill="1" applyBorder="1" applyAlignment="1">
      <alignment horizontal="center" vertical="center"/>
    </xf>
    <xf numFmtId="0" fontId="3" fillId="47" borderId="34" xfId="0" applyNumberFormat="1" applyFont="1" applyFill="1" applyBorder="1" applyAlignment="1">
      <alignment horizontal="center" vertical="center"/>
    </xf>
    <xf numFmtId="0" fontId="3" fillId="47" borderId="61" xfId="0" applyNumberFormat="1" applyFont="1" applyFill="1" applyBorder="1" applyAlignment="1">
      <alignment horizontal="center" vertical="center"/>
    </xf>
    <xf numFmtId="0" fontId="3" fillId="47" borderId="33" xfId="0" applyFont="1" applyFill="1" applyBorder="1" applyAlignment="1">
      <alignment horizontal="center" vertical="center"/>
    </xf>
    <xf numFmtId="180" fontId="3" fillId="47" borderId="60" xfId="0" applyNumberFormat="1" applyFont="1" applyFill="1" applyBorder="1" applyAlignment="1">
      <alignment horizontal="center" vertical="center"/>
    </xf>
    <xf numFmtId="180" fontId="3" fillId="47" borderId="34" xfId="0" applyNumberFormat="1" applyFont="1" applyFill="1" applyBorder="1" applyAlignment="1">
      <alignment horizontal="center" vertical="center"/>
    </xf>
    <xf numFmtId="180" fontId="3" fillId="47" borderId="35" xfId="0" applyNumberFormat="1" applyFont="1" applyFill="1" applyBorder="1" applyAlignment="1">
      <alignment horizontal="center" vertical="center"/>
    </xf>
    <xf numFmtId="176" fontId="68" fillId="0" borderId="31" xfId="0" applyNumberFormat="1" applyFont="1" applyFill="1" applyBorder="1" applyAlignment="1">
      <alignment horizontal="center" vertical="center"/>
    </xf>
    <xf numFmtId="176" fontId="68" fillId="0" borderId="32" xfId="0" applyNumberFormat="1" applyFont="1" applyFill="1" applyBorder="1" applyAlignment="1">
      <alignment horizontal="center" vertical="center"/>
    </xf>
    <xf numFmtId="176" fontId="68" fillId="0" borderId="51" xfId="0" applyNumberFormat="1" applyFont="1" applyFill="1" applyBorder="1" applyAlignment="1">
      <alignment horizontal="center" vertical="center"/>
    </xf>
    <xf numFmtId="176" fontId="68" fillId="0" borderId="24" xfId="0" applyNumberFormat="1" applyFont="1" applyFill="1" applyBorder="1" applyAlignment="1">
      <alignment horizontal="center" vertical="center"/>
    </xf>
    <xf numFmtId="176" fontId="68" fillId="0" borderId="25" xfId="0" applyNumberFormat="1" applyFont="1" applyFill="1" applyBorder="1" applyAlignment="1">
      <alignment horizontal="center" vertical="center"/>
    </xf>
    <xf numFmtId="176" fontId="68" fillId="0" borderId="26" xfId="0" applyNumberFormat="1" applyFont="1" applyFill="1" applyBorder="1" applyAlignment="1">
      <alignment horizontal="center" vertical="center"/>
    </xf>
    <xf numFmtId="176" fontId="68" fillId="0" borderId="36" xfId="0" applyNumberFormat="1" applyFont="1" applyFill="1" applyBorder="1" applyAlignment="1">
      <alignment horizontal="left" vertical="center" wrapText="1"/>
    </xf>
    <xf numFmtId="3" fontId="68" fillId="0" borderId="24" xfId="0" applyNumberFormat="1" applyFont="1" applyFill="1" applyBorder="1" applyAlignment="1">
      <alignment horizontal="center" vertical="center"/>
    </xf>
    <xf numFmtId="176" fontId="68" fillId="0" borderId="21" xfId="0" applyNumberFormat="1" applyFont="1" applyFill="1" applyBorder="1" applyAlignment="1">
      <alignment horizontal="center" vertical="center"/>
    </xf>
    <xf numFmtId="176" fontId="68" fillId="0" borderId="22" xfId="0" applyNumberFormat="1" applyFont="1" applyFill="1" applyBorder="1" applyAlignment="1">
      <alignment horizontal="center" vertical="center"/>
    </xf>
    <xf numFmtId="176" fontId="68" fillId="0" borderId="23" xfId="0" applyNumberFormat="1" applyFont="1" applyFill="1" applyBorder="1" applyAlignment="1">
      <alignment horizontal="center" vertical="center"/>
    </xf>
    <xf numFmtId="2" fontId="68" fillId="0" borderId="24" xfId="0" applyNumberFormat="1" applyFont="1" applyFill="1" applyBorder="1" applyAlignment="1">
      <alignment horizontal="center" vertical="center"/>
    </xf>
    <xf numFmtId="2" fontId="68" fillId="0" borderId="25" xfId="0" applyNumberFormat="1" applyFont="1" applyFill="1" applyBorder="1" applyAlignment="1">
      <alignment horizontal="center" vertical="center"/>
    </xf>
    <xf numFmtId="2" fontId="68" fillId="0" borderId="26" xfId="0" applyNumberFormat="1" applyFont="1" applyFill="1" applyBorder="1" applyAlignment="1">
      <alignment horizontal="center" vertical="center"/>
    </xf>
    <xf numFmtId="2" fontId="68" fillId="0" borderId="21" xfId="0" applyNumberFormat="1" applyFont="1" applyFill="1" applyBorder="1" applyAlignment="1">
      <alignment horizontal="center" vertical="center"/>
    </xf>
    <xf numFmtId="2" fontId="68" fillId="0" borderId="22" xfId="0" applyNumberFormat="1" applyFont="1" applyFill="1" applyBorder="1" applyAlignment="1">
      <alignment horizontal="center" vertical="center"/>
    </xf>
    <xf numFmtId="2" fontId="68" fillId="0" borderId="23" xfId="0" applyNumberFormat="1" applyFont="1" applyFill="1" applyBorder="1" applyAlignment="1">
      <alignment horizontal="center" vertical="center"/>
    </xf>
    <xf numFmtId="1" fontId="68" fillId="0" borderId="24" xfId="0" applyNumberFormat="1" applyFont="1" applyFill="1" applyBorder="1" applyAlignment="1">
      <alignment horizontal="center" vertical="center"/>
    </xf>
    <xf numFmtId="1" fontId="68" fillId="0" borderId="25" xfId="0" applyNumberFormat="1" applyFont="1" applyFill="1" applyBorder="1" applyAlignment="1">
      <alignment horizontal="center" vertical="center"/>
    </xf>
    <xf numFmtId="1" fontId="68" fillId="0" borderId="26" xfId="0" applyNumberFormat="1" applyFont="1" applyFill="1" applyBorder="1" applyAlignment="1">
      <alignment horizontal="center" vertical="center"/>
    </xf>
    <xf numFmtId="1" fontId="68" fillId="0" borderId="21" xfId="0" applyNumberFormat="1" applyFont="1" applyFill="1" applyBorder="1" applyAlignment="1">
      <alignment horizontal="center" vertical="center"/>
    </xf>
    <xf numFmtId="1" fontId="68" fillId="0" borderId="22" xfId="0" applyNumberFormat="1" applyFont="1" applyFill="1" applyBorder="1" applyAlignment="1">
      <alignment horizontal="center" vertical="center"/>
    </xf>
    <xf numFmtId="1" fontId="68" fillId="0" borderId="23" xfId="0" applyNumberFormat="1" applyFont="1" applyFill="1" applyBorder="1" applyAlignment="1">
      <alignment horizontal="center" vertical="center"/>
    </xf>
    <xf numFmtId="0" fontId="68" fillId="0" borderId="41" xfId="0" applyFont="1" applyFill="1" applyBorder="1" applyAlignment="1">
      <alignment horizontal="center" vertical="center"/>
    </xf>
    <xf numFmtId="0" fontId="0" fillId="21" borderId="37" xfId="0" applyFill="1" applyBorder="1" applyAlignment="1">
      <alignment horizontal="center" vertical="center"/>
    </xf>
    <xf numFmtId="0" fontId="0" fillId="21" borderId="20" xfId="0" applyFill="1" applyBorder="1" applyAlignment="1">
      <alignment horizontal="center" vertical="center"/>
    </xf>
    <xf numFmtId="0" fontId="0" fillId="21" borderId="84" xfId="0" applyFill="1" applyBorder="1" applyAlignment="1">
      <alignment horizontal="center" vertical="center"/>
    </xf>
    <xf numFmtId="0" fontId="0" fillId="21" borderId="71" xfId="0" applyFill="1" applyBorder="1" applyAlignment="1" quotePrefix="1">
      <alignment horizontal="center" vertical="center" shrinkToFit="1"/>
    </xf>
    <xf numFmtId="0" fontId="0" fillId="21" borderId="105" xfId="0" applyFill="1" applyBorder="1" applyAlignment="1" quotePrefix="1">
      <alignment horizontal="center" vertical="center" shrinkToFit="1"/>
    </xf>
    <xf numFmtId="0" fontId="0" fillId="21" borderId="62" xfId="0" applyFill="1" applyBorder="1" applyAlignment="1" quotePrefix="1">
      <alignment horizontal="center" vertical="center" shrinkToFit="1"/>
    </xf>
    <xf numFmtId="0" fontId="0" fillId="21" borderId="67" xfId="0" applyFill="1" applyBorder="1" applyAlignment="1">
      <alignment horizontal="center" vertical="center" shrinkToFit="1"/>
    </xf>
    <xf numFmtId="0" fontId="0" fillId="21" borderId="68" xfId="0" applyFill="1" applyBorder="1" applyAlignment="1">
      <alignment horizontal="center" vertical="center" shrinkToFit="1"/>
    </xf>
    <xf numFmtId="0" fontId="0" fillId="21" borderId="67" xfId="0" applyFill="1" applyBorder="1" applyAlignment="1">
      <alignment horizontal="center" vertical="center"/>
    </xf>
    <xf numFmtId="0" fontId="0" fillId="21" borderId="39" xfId="0" applyFill="1" applyBorder="1" applyAlignment="1">
      <alignment horizontal="center" vertical="center"/>
    </xf>
    <xf numFmtId="0" fontId="0" fillId="21" borderId="68" xfId="0" applyFill="1" applyBorder="1" applyAlignment="1">
      <alignment horizontal="center" vertical="center"/>
    </xf>
    <xf numFmtId="0" fontId="0" fillId="21" borderId="67" xfId="0" applyFill="1" applyBorder="1" applyAlignment="1" quotePrefix="1">
      <alignment horizontal="center" vertical="center" shrinkToFit="1"/>
    </xf>
    <xf numFmtId="0" fontId="0" fillId="21" borderId="39" xfId="0" applyFill="1" applyBorder="1" applyAlignment="1" quotePrefix="1">
      <alignment horizontal="center" vertical="center" shrinkToFit="1"/>
    </xf>
    <xf numFmtId="0" fontId="0" fillId="21" borderId="68" xfId="0" applyFill="1" applyBorder="1" applyAlignment="1" quotePrefix="1">
      <alignment horizontal="center" vertical="center" shrinkToFit="1"/>
    </xf>
    <xf numFmtId="0" fontId="0" fillId="21" borderId="67" xfId="0" applyFill="1" applyBorder="1" applyAlignment="1">
      <alignment horizontal="center" vertical="center" wrapText="1" shrinkToFit="1"/>
    </xf>
    <xf numFmtId="0" fontId="0" fillId="21" borderId="39" xfId="0" applyFill="1" applyBorder="1" applyAlignment="1">
      <alignment horizontal="center" vertical="center" wrapText="1" shrinkToFit="1"/>
    </xf>
    <xf numFmtId="0" fontId="0" fillId="21" borderId="68" xfId="0" applyFill="1" applyBorder="1" applyAlignment="1">
      <alignment horizontal="center" vertical="center" wrapText="1" shrinkToFit="1"/>
    </xf>
    <xf numFmtId="0" fontId="0" fillId="21" borderId="39" xfId="0" applyFill="1" applyBorder="1" applyAlignment="1">
      <alignment horizontal="center" vertical="center" shrinkToFit="1"/>
    </xf>
    <xf numFmtId="0" fontId="0" fillId="21" borderId="19" xfId="0" applyFill="1" applyBorder="1" applyAlignment="1">
      <alignment horizontal="left" vertical="center" shrinkToFit="1"/>
    </xf>
    <xf numFmtId="0" fontId="0" fillId="21" borderId="20" xfId="0" applyFill="1" applyBorder="1" applyAlignment="1">
      <alignment horizontal="left" vertical="center" shrinkToFit="1"/>
    </xf>
    <xf numFmtId="0" fontId="0" fillId="21" borderId="38" xfId="0" applyFill="1" applyBorder="1" applyAlignment="1">
      <alignment horizontal="center" vertical="center" shrinkToFit="1"/>
    </xf>
    <xf numFmtId="0" fontId="0" fillId="21" borderId="38" xfId="0" applyFill="1" applyBorder="1" applyAlignment="1">
      <alignment horizontal="left" vertical="center" wrapText="1" shrinkToFit="1"/>
    </xf>
    <xf numFmtId="0" fontId="0" fillId="21" borderId="39" xfId="0" applyFill="1" applyBorder="1" applyAlignment="1">
      <alignment horizontal="left" vertical="center" wrapText="1" shrinkToFit="1"/>
    </xf>
    <xf numFmtId="0" fontId="0" fillId="21" borderId="55" xfId="0" applyFill="1" applyBorder="1" applyAlignment="1">
      <alignment horizontal="center" vertical="center" shrinkToFit="1"/>
    </xf>
    <xf numFmtId="0" fontId="33" fillId="21" borderId="55" xfId="0" applyFont="1" applyFill="1" applyBorder="1" applyAlignment="1">
      <alignment horizontal="left" vertical="center"/>
    </xf>
    <xf numFmtId="0" fontId="0" fillId="21" borderId="106" xfId="0" applyFill="1" applyBorder="1" applyAlignment="1">
      <alignment horizontal="center" vertical="center" wrapText="1"/>
    </xf>
    <xf numFmtId="0" fontId="0" fillId="21" borderId="107" xfId="0" applyFill="1" applyBorder="1" applyAlignment="1">
      <alignment horizontal="center" vertical="center" wrapText="1"/>
    </xf>
    <xf numFmtId="0" fontId="0" fillId="21" borderId="108" xfId="0" applyFill="1" applyBorder="1" applyAlignment="1">
      <alignment horizontal="center" vertical="center" wrapText="1"/>
    </xf>
    <xf numFmtId="0" fontId="3" fillId="21" borderId="109" xfId="0" applyFont="1" applyFill="1" applyBorder="1" applyAlignment="1">
      <alignment vertical="center" wrapText="1" shrinkToFit="1"/>
    </xf>
    <xf numFmtId="0" fontId="75" fillId="21" borderId="110" xfId="0" applyFont="1" applyFill="1" applyBorder="1" applyAlignment="1">
      <alignment vertical="center" wrapText="1"/>
    </xf>
    <xf numFmtId="0" fontId="75" fillId="21" borderId="111" xfId="0" applyFont="1" applyFill="1" applyBorder="1" applyAlignment="1">
      <alignment vertical="center" wrapText="1"/>
    </xf>
    <xf numFmtId="0" fontId="0" fillId="21" borderId="69" xfId="0" applyFill="1" applyBorder="1" applyAlignment="1">
      <alignment vertical="center" shrinkToFit="1"/>
    </xf>
    <xf numFmtId="0" fontId="0" fillId="21" borderId="55" xfId="0" applyFill="1" applyBorder="1" applyAlignment="1">
      <alignment vertical="center" shrinkToFit="1"/>
    </xf>
    <xf numFmtId="0" fontId="0" fillId="21" borderId="57" xfId="0" applyFill="1" applyBorder="1" applyAlignment="1">
      <alignment vertical="center" shrinkToFit="1"/>
    </xf>
    <xf numFmtId="0" fontId="0" fillId="21" borderId="69" xfId="0" applyFill="1" applyBorder="1" applyAlignment="1">
      <alignment vertical="center" wrapText="1"/>
    </xf>
    <xf numFmtId="0" fontId="0" fillId="21" borderId="55" xfId="0" applyFill="1" applyBorder="1" applyAlignment="1">
      <alignment vertical="center" wrapText="1"/>
    </xf>
    <xf numFmtId="0" fontId="0" fillId="21" borderId="57" xfId="0" applyFill="1" applyBorder="1" applyAlignment="1">
      <alignment vertical="center" wrapText="1"/>
    </xf>
    <xf numFmtId="0" fontId="0" fillId="21" borderId="70" xfId="0" applyFill="1" applyBorder="1" applyAlignment="1">
      <alignment horizontal="center" vertical="center" wrapText="1" shrinkToFit="1"/>
    </xf>
    <xf numFmtId="0" fontId="0" fillId="21" borderId="105" xfId="0" applyFill="1" applyBorder="1" applyAlignment="1">
      <alignment horizontal="center" vertical="center" wrapText="1" shrinkToFit="1"/>
    </xf>
    <xf numFmtId="0" fontId="0" fillId="21" borderId="105" xfId="0" applyFill="1" applyBorder="1" applyAlignment="1">
      <alignment vertical="center" wrapText="1"/>
    </xf>
    <xf numFmtId="0" fontId="0" fillId="21" borderId="62" xfId="0" applyFill="1" applyBorder="1" applyAlignment="1">
      <alignment vertical="center" wrapText="1"/>
    </xf>
    <xf numFmtId="0" fontId="0" fillId="21" borderId="29" xfId="0" applyFill="1" applyBorder="1" applyAlignment="1">
      <alignment horizontal="center" vertical="center" textRotation="255" shrinkToFit="1"/>
    </xf>
    <xf numFmtId="0" fontId="0" fillId="21" borderId="30" xfId="0" applyFill="1" applyBorder="1" applyAlignment="1">
      <alignment horizontal="center" vertical="center" textRotation="255" shrinkToFit="1"/>
    </xf>
    <xf numFmtId="0" fontId="0" fillId="21" borderId="40" xfId="0" applyFill="1" applyBorder="1" applyAlignment="1">
      <alignment horizontal="center" vertical="center" textRotation="255" shrinkToFit="1"/>
    </xf>
    <xf numFmtId="0" fontId="0" fillId="21" borderId="106" xfId="0" applyFill="1" applyBorder="1" applyAlignment="1">
      <alignment horizontal="center" vertical="center" shrinkToFit="1"/>
    </xf>
    <xf numFmtId="0" fontId="0" fillId="0" borderId="107" xfId="0" applyBorder="1" applyAlignment="1">
      <alignment vertical="center"/>
    </xf>
    <xf numFmtId="0" fontId="0" fillId="0" borderId="108" xfId="0" applyBorder="1" applyAlignment="1">
      <alignment vertical="center"/>
    </xf>
    <xf numFmtId="0" fontId="33" fillId="21" borderId="55" xfId="0" applyFont="1" applyFill="1" applyBorder="1" applyAlignment="1">
      <alignment horizontal="center" vertical="center"/>
    </xf>
    <xf numFmtId="0" fontId="0" fillId="21" borderId="67" xfId="0" applyFont="1" applyFill="1" applyBorder="1" applyAlignment="1">
      <alignment horizontal="center" vertical="center" shrinkToFit="1"/>
    </xf>
    <xf numFmtId="0" fontId="0" fillId="21" borderId="68" xfId="0" applyFont="1" applyFill="1" applyBorder="1" applyAlignment="1">
      <alignment horizontal="center" vertical="center" shrinkToFit="1"/>
    </xf>
    <xf numFmtId="0" fontId="0" fillId="21" borderId="55" xfId="0" applyFill="1" applyBorder="1" applyAlignment="1">
      <alignment horizontal="center" vertical="center"/>
    </xf>
    <xf numFmtId="0" fontId="0" fillId="21" borderId="55" xfId="0" applyFill="1" applyBorder="1" applyAlignment="1">
      <alignment horizontal="left" vertical="center" shrinkToFit="1"/>
    </xf>
    <xf numFmtId="56" fontId="0" fillId="21" borderId="67" xfId="0" applyNumberFormat="1" applyFill="1" applyBorder="1" applyAlignment="1">
      <alignment horizontal="center" vertical="center" shrinkToFit="1"/>
    </xf>
    <xf numFmtId="56" fontId="0" fillId="21" borderId="39" xfId="0" applyNumberFormat="1" applyFill="1" applyBorder="1" applyAlignment="1">
      <alignment horizontal="center" vertical="center" shrinkToFit="1"/>
    </xf>
    <xf numFmtId="56" fontId="0" fillId="21" borderId="68" xfId="0" applyNumberFormat="1" applyFill="1" applyBorder="1" applyAlignment="1">
      <alignment horizontal="center" vertical="center" shrinkToFit="1"/>
    </xf>
    <xf numFmtId="0" fontId="0" fillId="21" borderId="67" xfId="0" applyFill="1" applyBorder="1" applyAlignment="1">
      <alignment horizontal="left" vertical="center" shrinkToFit="1"/>
    </xf>
    <xf numFmtId="0" fontId="0" fillId="21" borderId="39" xfId="0" applyFill="1" applyBorder="1" applyAlignment="1">
      <alignment horizontal="left" vertical="center" shrinkToFit="1"/>
    </xf>
    <xf numFmtId="0" fontId="0" fillId="21" borderId="68" xfId="0" applyFill="1" applyBorder="1" applyAlignment="1">
      <alignment horizontal="left" vertical="center" shrinkToFit="1"/>
    </xf>
  </cellXfs>
  <cellStyles count="872">
    <cellStyle name="Normal" xfId="0"/>
    <cellStyle name="20% - アクセント 1" xfId="15"/>
    <cellStyle name="20% - アクセント 1 2" xfId="16"/>
    <cellStyle name="20% - アクセント 1 2 2" xfId="17"/>
    <cellStyle name="20% - アクセント 2" xfId="18"/>
    <cellStyle name="20% - アクセント 2 2" xfId="19"/>
    <cellStyle name="20% - アクセント 2 2 2" xfId="20"/>
    <cellStyle name="20% - アクセント 3" xfId="21"/>
    <cellStyle name="20% - アクセント 3 2" xfId="22"/>
    <cellStyle name="20% - アクセント 3 2 2" xfId="23"/>
    <cellStyle name="20% - アクセント 4" xfId="24"/>
    <cellStyle name="20% - アクセント 4 2" xfId="25"/>
    <cellStyle name="20% - アクセント 4 2 2" xfId="26"/>
    <cellStyle name="20% - アクセント 5" xfId="27"/>
    <cellStyle name="20% - アクセント 5 2" xfId="28"/>
    <cellStyle name="20% - アクセント 5 2 2" xfId="29"/>
    <cellStyle name="20% - アクセント 6" xfId="30"/>
    <cellStyle name="20% - アクセント 6 2" xfId="31"/>
    <cellStyle name="20% - アクセント 6 2 2" xfId="32"/>
    <cellStyle name="40% - アクセント 1" xfId="33"/>
    <cellStyle name="40% - アクセント 1 2" xfId="34"/>
    <cellStyle name="40% - アクセント 1 2 2" xfId="35"/>
    <cellStyle name="40% - アクセント 2" xfId="36"/>
    <cellStyle name="40% - アクセント 2 2" xfId="37"/>
    <cellStyle name="40% - アクセント 2 2 2" xfId="38"/>
    <cellStyle name="40% - アクセント 3" xfId="39"/>
    <cellStyle name="40% - アクセント 3 2" xfId="40"/>
    <cellStyle name="40% - アクセント 3 2 2" xfId="41"/>
    <cellStyle name="40% - アクセント 4" xfId="42"/>
    <cellStyle name="40% - アクセント 4 2" xfId="43"/>
    <cellStyle name="40% - アクセント 4 2 2" xfId="44"/>
    <cellStyle name="40% - アクセント 5" xfId="45"/>
    <cellStyle name="40% - アクセント 5 2" xfId="46"/>
    <cellStyle name="40% - アクセント 5 2 2" xfId="47"/>
    <cellStyle name="40% - アクセント 6" xfId="48"/>
    <cellStyle name="40% - アクセント 6 2" xfId="49"/>
    <cellStyle name="40% - アクセント 6 2 2"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CSV" xfId="63"/>
    <cellStyle name="アクセント 1" xfId="64"/>
    <cellStyle name="アクセント 1 2" xfId="65"/>
    <cellStyle name="アクセント 2" xfId="66"/>
    <cellStyle name="アクセント 2 2" xfId="67"/>
    <cellStyle name="アクセント 3" xfId="68"/>
    <cellStyle name="アクセント 3 2" xfId="69"/>
    <cellStyle name="アクセント 4" xfId="70"/>
    <cellStyle name="アクセント 4 2" xfId="71"/>
    <cellStyle name="アクセント 5" xfId="72"/>
    <cellStyle name="アクセント 5 2" xfId="73"/>
    <cellStyle name="アクセント 6" xfId="74"/>
    <cellStyle name="アクセント 6 2" xfId="75"/>
    <cellStyle name="タイトル" xfId="76"/>
    <cellStyle name="タイトル 2" xfId="77"/>
    <cellStyle name="タイトル 3" xfId="78"/>
    <cellStyle name="タイトル 3 2" xfId="79"/>
    <cellStyle name="タイトル 3 3" xfId="80"/>
    <cellStyle name="タイトル 3 4" xfId="81"/>
    <cellStyle name="タイトル 3 5" xfId="82"/>
    <cellStyle name="タイトル 3 6" xfId="83"/>
    <cellStyle name="タイトル 3 7" xfId="84"/>
    <cellStyle name="タイトル 4" xfId="85"/>
    <cellStyle name="タイトル 4 2" xfId="86"/>
    <cellStyle name="タイトル 4 3" xfId="87"/>
    <cellStyle name="タイトル 4 4" xfId="88"/>
    <cellStyle name="タイトル 4 5" xfId="89"/>
    <cellStyle name="タイトル 4 6" xfId="90"/>
    <cellStyle name="タイトル 4 7" xfId="91"/>
    <cellStyle name="チェック セル" xfId="92"/>
    <cellStyle name="チェック セル 2" xfId="93"/>
    <cellStyle name="どちらでもない" xfId="94"/>
    <cellStyle name="どちらでもない 2" xfId="95"/>
    <cellStyle name="Percent" xfId="96"/>
    <cellStyle name="パーセント 2" xfId="97"/>
    <cellStyle name="パーセント 2 2" xfId="98"/>
    <cellStyle name="パーセント 3" xfId="99"/>
    <cellStyle name="パーセント 4" xfId="100"/>
    <cellStyle name="パーセント 5" xfId="101"/>
    <cellStyle name="パーセント 6" xfId="102"/>
    <cellStyle name="Hyperlink" xfId="103"/>
    <cellStyle name="ハイパーリンク 2" xfId="104"/>
    <cellStyle name="ハイパーリンク 3" xfId="105"/>
    <cellStyle name="メモ" xfId="106"/>
    <cellStyle name="メモ 2" xfId="107"/>
    <cellStyle name="リンク セル" xfId="108"/>
    <cellStyle name="リンク セル 2" xfId="109"/>
    <cellStyle name="リンク セル 3" xfId="110"/>
    <cellStyle name="リンク セル 3 2" xfId="111"/>
    <cellStyle name="リンク セル 3 3" xfId="112"/>
    <cellStyle name="リンク セル 3 4" xfId="113"/>
    <cellStyle name="リンク セル 3 5" xfId="114"/>
    <cellStyle name="リンク セル 3 6" xfId="115"/>
    <cellStyle name="リンク セル 3 7" xfId="116"/>
    <cellStyle name="リンク セル 4" xfId="117"/>
    <cellStyle name="リンク セル 4 2" xfId="118"/>
    <cellStyle name="リンク セル 4 3" xfId="119"/>
    <cellStyle name="リンク セル 4 4" xfId="120"/>
    <cellStyle name="リンク セル 4 5" xfId="121"/>
    <cellStyle name="リンク セル 4 6" xfId="122"/>
    <cellStyle name="リンク セル 4 7" xfId="123"/>
    <cellStyle name="悪い" xfId="124"/>
    <cellStyle name="悪い 2" xfId="125"/>
    <cellStyle name="計算" xfId="126"/>
    <cellStyle name="計算 2" xfId="127"/>
    <cellStyle name="警告文" xfId="128"/>
    <cellStyle name="警告文 2" xfId="129"/>
    <cellStyle name="Comma [0]" xfId="130"/>
    <cellStyle name="Comma" xfId="131"/>
    <cellStyle name="桁区切り 10" xfId="132"/>
    <cellStyle name="桁区切り 10 2" xfId="133"/>
    <cellStyle name="桁区切り 10 3" xfId="134"/>
    <cellStyle name="桁区切り 10 4" xfId="135"/>
    <cellStyle name="桁区切り 10 5" xfId="136"/>
    <cellStyle name="桁区切り 10 6" xfId="137"/>
    <cellStyle name="桁区切り 10 7" xfId="138"/>
    <cellStyle name="桁区切り 17" xfId="139"/>
    <cellStyle name="桁区切り 17 10" xfId="140"/>
    <cellStyle name="桁区切り 17 10 2" xfId="141"/>
    <cellStyle name="桁区切り 17 10 3" xfId="142"/>
    <cellStyle name="桁区切り 17 10 4" xfId="143"/>
    <cellStyle name="桁区切り 17 10 5" xfId="144"/>
    <cellStyle name="桁区切り 17 10 6" xfId="145"/>
    <cellStyle name="桁区切り 17 10 7" xfId="146"/>
    <cellStyle name="桁区切り 17 11" xfId="147"/>
    <cellStyle name="桁区切り 17 11 2" xfId="148"/>
    <cellStyle name="桁区切り 17 11 3" xfId="149"/>
    <cellStyle name="桁区切り 17 11 4" xfId="150"/>
    <cellStyle name="桁区切り 17 11 5" xfId="151"/>
    <cellStyle name="桁区切り 17 11 6" xfId="152"/>
    <cellStyle name="桁区切り 17 11 7" xfId="153"/>
    <cellStyle name="桁区切り 17 12" xfId="154"/>
    <cellStyle name="桁区切り 17 12 2" xfId="155"/>
    <cellStyle name="桁区切り 17 12 3" xfId="156"/>
    <cellStyle name="桁区切り 17 12 4" xfId="157"/>
    <cellStyle name="桁区切り 17 12 5" xfId="158"/>
    <cellStyle name="桁区切り 17 12 6" xfId="159"/>
    <cellStyle name="桁区切り 17 12 7" xfId="160"/>
    <cellStyle name="桁区切り 17 13" xfId="161"/>
    <cellStyle name="桁区切り 17 13 2" xfId="162"/>
    <cellStyle name="桁区切り 17 13 3" xfId="163"/>
    <cellStyle name="桁区切り 17 13 4" xfId="164"/>
    <cellStyle name="桁区切り 17 13 5" xfId="165"/>
    <cellStyle name="桁区切り 17 13 6" xfId="166"/>
    <cellStyle name="桁区切り 17 13 7" xfId="167"/>
    <cellStyle name="桁区切り 17 14" xfId="168"/>
    <cellStyle name="桁区切り 17 14 2" xfId="169"/>
    <cellStyle name="桁区切り 17 14 3" xfId="170"/>
    <cellStyle name="桁区切り 17 14 4" xfId="171"/>
    <cellStyle name="桁区切り 17 14 5" xfId="172"/>
    <cellStyle name="桁区切り 17 14 6" xfId="173"/>
    <cellStyle name="桁区切り 17 14 7" xfId="174"/>
    <cellStyle name="桁区切り 17 15" xfId="175"/>
    <cellStyle name="桁区切り 17 15 2" xfId="176"/>
    <cellStyle name="桁区切り 17 15 3" xfId="177"/>
    <cellStyle name="桁区切り 17 15 4" xfId="178"/>
    <cellStyle name="桁区切り 17 15 4 2" xfId="179"/>
    <cellStyle name="桁区切り 17 15 4 2 2" xfId="180"/>
    <cellStyle name="桁区切り 17 15 5" xfId="181"/>
    <cellStyle name="桁区切り 17 15 6" xfId="182"/>
    <cellStyle name="桁区切り 17 15 7" xfId="183"/>
    <cellStyle name="桁区切り 17 16" xfId="184"/>
    <cellStyle name="桁区切り 17 16 2" xfId="185"/>
    <cellStyle name="桁区切り 17 16 2 10" xfId="186"/>
    <cellStyle name="桁区切り 17 16 2 10 2" xfId="187"/>
    <cellStyle name="桁区切り 17 16 2 11" xfId="188"/>
    <cellStyle name="桁区切り 17 16 2 11 2" xfId="189"/>
    <cellStyle name="桁区切り 17 16 2 12" xfId="190"/>
    <cellStyle name="桁区切り 17 16 2 12 2" xfId="191"/>
    <cellStyle name="桁区切り 17 16 2 13" xfId="192"/>
    <cellStyle name="桁区切り 17 16 2 14" xfId="193"/>
    <cellStyle name="桁区切り 17 16 2 15" xfId="194"/>
    <cellStyle name="桁区切り 17 16 2 2" xfId="195"/>
    <cellStyle name="桁区切り 17 16 2 2 2" xfId="196"/>
    <cellStyle name="桁区切り 17 16 2 2 3" xfId="197"/>
    <cellStyle name="桁区切り 17 16 2 2 4" xfId="198"/>
    <cellStyle name="桁区切り 17 16 2 2 5" xfId="199"/>
    <cellStyle name="桁区切り 17 16 2 2 6" xfId="200"/>
    <cellStyle name="桁区切り 17 16 2 2 7" xfId="201"/>
    <cellStyle name="桁区切り 17 16 2 3" xfId="202"/>
    <cellStyle name="桁区切り 17 16 2 4" xfId="203"/>
    <cellStyle name="桁区切り 17 16 2 5" xfId="204"/>
    <cellStyle name="桁区切り 17 16 2 6" xfId="205"/>
    <cellStyle name="桁区切り 17 16 2 7" xfId="206"/>
    <cellStyle name="桁区切り 17 16 2 8" xfId="207"/>
    <cellStyle name="桁区切り 17 16 2 9" xfId="208"/>
    <cellStyle name="桁区切り 17 16 2 9 2" xfId="209"/>
    <cellStyle name="桁区切り 17 16 2 9 2 2" xfId="210"/>
    <cellStyle name="桁区切り 17 16 2 9 2 3" xfId="211"/>
    <cellStyle name="桁区切り 17 16 2 9 2 3 2" xfId="212"/>
    <cellStyle name="桁区切り 17 16 3" xfId="213"/>
    <cellStyle name="桁区切り 17 17" xfId="214"/>
    <cellStyle name="桁区切り 17 18" xfId="215"/>
    <cellStyle name="桁区切り 17 19" xfId="216"/>
    <cellStyle name="桁区切り 17 2" xfId="217"/>
    <cellStyle name="桁区切り 17 2 2" xfId="218"/>
    <cellStyle name="桁区切り 17 2 3" xfId="219"/>
    <cellStyle name="桁区切り 17 2 4" xfId="220"/>
    <cellStyle name="桁区切り 17 2 5" xfId="221"/>
    <cellStyle name="桁区切り 17 2 6" xfId="222"/>
    <cellStyle name="桁区切り 17 2 7" xfId="223"/>
    <cellStyle name="桁区切り 17 20" xfId="224"/>
    <cellStyle name="桁区切り 17 21" xfId="225"/>
    <cellStyle name="桁区切り 17 3" xfId="226"/>
    <cellStyle name="桁区切り 17 4" xfId="227"/>
    <cellStyle name="桁区切り 17 4 2" xfId="228"/>
    <cellStyle name="桁区切り 17 4 3" xfId="229"/>
    <cellStyle name="桁区切り 17 4 4" xfId="230"/>
    <cellStyle name="桁区切り 17 4 5" xfId="231"/>
    <cellStyle name="桁区切り 17 4 6" xfId="232"/>
    <cellStyle name="桁区切り 17 4 7" xfId="233"/>
    <cellStyle name="桁区切り 17 5" xfId="234"/>
    <cellStyle name="桁区切り 17 5 2" xfId="235"/>
    <cellStyle name="桁区切り 17 5 3" xfId="236"/>
    <cellStyle name="桁区切り 17 5 4" xfId="237"/>
    <cellStyle name="桁区切り 17 5 5" xfId="238"/>
    <cellStyle name="桁区切り 17 5 6" xfId="239"/>
    <cellStyle name="桁区切り 17 5 7" xfId="240"/>
    <cellStyle name="桁区切り 17 6" xfId="241"/>
    <cellStyle name="桁区切り 17 6 2" xfId="242"/>
    <cellStyle name="桁区切り 17 6 3" xfId="243"/>
    <cellStyle name="桁区切り 17 6 4" xfId="244"/>
    <cellStyle name="桁区切り 17 6 5" xfId="245"/>
    <cellStyle name="桁区切り 17 6 6" xfId="246"/>
    <cellStyle name="桁区切り 17 6 7" xfId="247"/>
    <cellStyle name="桁区切り 17 7" xfId="248"/>
    <cellStyle name="桁区切り 17 7 2" xfId="249"/>
    <cellStyle name="桁区切り 17 7 3" xfId="250"/>
    <cellStyle name="桁区切り 17 7 4" xfId="251"/>
    <cellStyle name="桁区切り 17 7 5" xfId="252"/>
    <cellStyle name="桁区切り 17 7 6" xfId="253"/>
    <cellStyle name="桁区切り 17 7 7" xfId="254"/>
    <cellStyle name="桁区切り 17 8" xfId="255"/>
    <cellStyle name="桁区切り 17 8 2" xfId="256"/>
    <cellStyle name="桁区切り 17 8 3" xfId="257"/>
    <cellStyle name="桁区切り 17 8 4" xfId="258"/>
    <cellStyle name="桁区切り 17 8 5" xfId="259"/>
    <cellStyle name="桁区切り 17 8 6" xfId="260"/>
    <cellStyle name="桁区切り 17 8 7" xfId="261"/>
    <cellStyle name="桁区切り 17 9" xfId="262"/>
    <cellStyle name="桁区切り 17 9 2" xfId="263"/>
    <cellStyle name="桁区切り 17 9 3" xfId="264"/>
    <cellStyle name="桁区切り 17 9 4" xfId="265"/>
    <cellStyle name="桁区切り 17 9 5" xfId="266"/>
    <cellStyle name="桁区切り 17 9 6" xfId="267"/>
    <cellStyle name="桁区切り 17 9 7" xfId="268"/>
    <cellStyle name="桁区切り 2" xfId="269"/>
    <cellStyle name="桁区切り 2 10" xfId="270"/>
    <cellStyle name="桁区切り 2 11" xfId="271"/>
    <cellStyle name="桁区切り 2 12" xfId="272"/>
    <cellStyle name="桁区切り 2 13" xfId="273"/>
    <cellStyle name="桁区切り 2 13 2" xfId="274"/>
    <cellStyle name="桁区切り 2 13 2 2" xfId="275"/>
    <cellStyle name="桁区切り 2 13 2 3" xfId="276"/>
    <cellStyle name="桁区切り 2 13 2 4" xfId="277"/>
    <cellStyle name="桁区切り 2 13 3" xfId="278"/>
    <cellStyle name="桁区切り 2 14" xfId="279"/>
    <cellStyle name="桁区切り 2 15" xfId="280"/>
    <cellStyle name="桁区切り 2 2" xfId="281"/>
    <cellStyle name="桁区切り 2 2 2" xfId="282"/>
    <cellStyle name="桁区切り 2 2 2 2" xfId="283"/>
    <cellStyle name="桁区切り 2 2 2 3" xfId="284"/>
    <cellStyle name="桁区切り 2 2 2 4" xfId="285"/>
    <cellStyle name="桁区切り 2 2 2 5" xfId="286"/>
    <cellStyle name="桁区切り 2 2 2 6" xfId="287"/>
    <cellStyle name="桁区切り 2 2 2 7" xfId="288"/>
    <cellStyle name="桁区切り 2 2 2 8" xfId="289"/>
    <cellStyle name="桁区切り 2 2 2 9" xfId="290"/>
    <cellStyle name="桁区切り 2 2 3" xfId="291"/>
    <cellStyle name="桁区切り 2 2 4" xfId="292"/>
    <cellStyle name="桁区切り 2 2 5" xfId="293"/>
    <cellStyle name="桁区切り 2 2 6" xfId="294"/>
    <cellStyle name="桁区切り 2 2 7" xfId="295"/>
    <cellStyle name="桁区切り 2 2 8" xfId="296"/>
    <cellStyle name="桁区切り 2 2 9" xfId="297"/>
    <cellStyle name="桁区切り 2 3" xfId="298"/>
    <cellStyle name="桁区切り 2 4" xfId="299"/>
    <cellStyle name="桁区切り 2 5" xfId="300"/>
    <cellStyle name="桁区切り 2 6" xfId="301"/>
    <cellStyle name="桁区切り 2 7" xfId="302"/>
    <cellStyle name="桁区切り 2 8" xfId="303"/>
    <cellStyle name="桁区切り 2 9" xfId="304"/>
    <cellStyle name="桁区切り 3" xfId="305"/>
    <cellStyle name="桁区切り 3 10" xfId="306"/>
    <cellStyle name="桁区切り 3 11" xfId="307"/>
    <cellStyle name="桁区切り 3 12" xfId="308"/>
    <cellStyle name="桁区切り 3 13" xfId="309"/>
    <cellStyle name="桁区切り 3 14" xfId="310"/>
    <cellStyle name="桁区切り 3 15" xfId="311"/>
    <cellStyle name="桁区切り 3 16" xfId="312"/>
    <cellStyle name="桁区切り 3 2" xfId="313"/>
    <cellStyle name="桁区切り 3 2 2" xfId="314"/>
    <cellStyle name="桁区切り 3 2 2 2" xfId="315"/>
    <cellStyle name="桁区切り 3 2 3" xfId="316"/>
    <cellStyle name="桁区切り 3 3" xfId="317"/>
    <cellStyle name="桁区切り 3 3 2" xfId="318"/>
    <cellStyle name="桁区切り 3 4" xfId="319"/>
    <cellStyle name="桁区切り 3 5" xfId="320"/>
    <cellStyle name="桁区切り 3 6" xfId="321"/>
    <cellStyle name="桁区切り 3 7" xfId="322"/>
    <cellStyle name="桁区切り 3 8" xfId="323"/>
    <cellStyle name="桁区切り 3 9" xfId="324"/>
    <cellStyle name="桁区切り 4" xfId="325"/>
    <cellStyle name="桁区切り 5 2" xfId="326"/>
    <cellStyle name="桁区切り 6" xfId="327"/>
    <cellStyle name="桁区切り 61" xfId="328"/>
    <cellStyle name="桁区切り 61 2" xfId="329"/>
    <cellStyle name="桁区切り 61 2 10" xfId="330"/>
    <cellStyle name="桁区切り 61 2 10 2" xfId="331"/>
    <cellStyle name="桁区切り 61 2 11" xfId="332"/>
    <cellStyle name="桁区切り 61 2 11 2" xfId="333"/>
    <cellStyle name="桁区切り 61 2 12" xfId="334"/>
    <cellStyle name="桁区切り 61 2 12 2" xfId="335"/>
    <cellStyle name="桁区切り 61 2 13" xfId="336"/>
    <cellStyle name="桁区切り 61 2 14" xfId="337"/>
    <cellStyle name="桁区切り 61 2 15" xfId="338"/>
    <cellStyle name="桁区切り 61 2 2" xfId="339"/>
    <cellStyle name="桁区切り 61 2 2 2" xfId="340"/>
    <cellStyle name="桁区切り 61 2 2 3" xfId="341"/>
    <cellStyle name="桁区切り 61 2 2 4" xfId="342"/>
    <cellStyle name="桁区切り 61 2 2 5" xfId="343"/>
    <cellStyle name="桁区切り 61 2 2 6" xfId="344"/>
    <cellStyle name="桁区切り 61 2 2 7" xfId="345"/>
    <cellStyle name="桁区切り 61 2 3" xfId="346"/>
    <cellStyle name="桁区切り 61 2 4" xfId="347"/>
    <cellStyle name="桁区切り 61 2 5" xfId="348"/>
    <cellStyle name="桁区切り 61 2 6" xfId="349"/>
    <cellStyle name="桁区切り 61 2 7" xfId="350"/>
    <cellStyle name="桁区切り 61 2 8" xfId="351"/>
    <cellStyle name="桁区切り 61 2 9" xfId="352"/>
    <cellStyle name="桁区切り 61 2 9 2" xfId="353"/>
    <cellStyle name="桁区切り 61 2 9 2 2" xfId="354"/>
    <cellStyle name="桁区切り 61 2 9 2 3" xfId="355"/>
    <cellStyle name="桁区切り 61 2 9 2 3 2" xfId="356"/>
    <cellStyle name="桁区切り 61 3" xfId="357"/>
    <cellStyle name="桁区切り 67" xfId="358"/>
    <cellStyle name="見出し 1" xfId="359"/>
    <cellStyle name="見出し 1 2" xfId="360"/>
    <cellStyle name="見出し 1 3" xfId="361"/>
    <cellStyle name="見出し 1 3 2" xfId="362"/>
    <cellStyle name="見出し 1 3 3" xfId="363"/>
    <cellStyle name="見出し 1 3 4" xfId="364"/>
    <cellStyle name="見出し 1 3 5" xfId="365"/>
    <cellStyle name="見出し 1 3 6" xfId="366"/>
    <cellStyle name="見出し 1 3 7" xfId="367"/>
    <cellStyle name="見出し 1 4" xfId="368"/>
    <cellStyle name="見出し 1 4 2" xfId="369"/>
    <cellStyle name="見出し 1 4 3" xfId="370"/>
    <cellStyle name="見出し 1 4 4" xfId="371"/>
    <cellStyle name="見出し 1 4 5" xfId="372"/>
    <cellStyle name="見出し 1 4 6" xfId="373"/>
    <cellStyle name="見出し 1 4 7" xfId="374"/>
    <cellStyle name="見出し 2" xfId="375"/>
    <cellStyle name="見出し 2 2" xfId="376"/>
    <cellStyle name="見出し 2 3" xfId="377"/>
    <cellStyle name="見出し 2 3 2" xfId="378"/>
    <cellStyle name="見出し 2 3 3" xfId="379"/>
    <cellStyle name="見出し 2 3 4" xfId="380"/>
    <cellStyle name="見出し 2 3 5" xfId="381"/>
    <cellStyle name="見出し 2 3 6" xfId="382"/>
    <cellStyle name="見出し 2 3 7" xfId="383"/>
    <cellStyle name="見出し 2 4" xfId="384"/>
    <cellStyle name="見出し 2 4 2" xfId="385"/>
    <cellStyle name="見出し 2 4 3" xfId="386"/>
    <cellStyle name="見出し 2 4 4" xfId="387"/>
    <cellStyle name="見出し 2 4 5" xfId="388"/>
    <cellStyle name="見出し 2 4 6" xfId="389"/>
    <cellStyle name="見出し 2 4 7" xfId="390"/>
    <cellStyle name="見出し 3" xfId="391"/>
    <cellStyle name="見出し 3 2" xfId="392"/>
    <cellStyle name="見出し 3 3" xfId="393"/>
    <cellStyle name="見出し 3 3 2" xfId="394"/>
    <cellStyle name="見出し 3 3 3" xfId="395"/>
    <cellStyle name="見出し 3 3 4" xfId="396"/>
    <cellStyle name="見出し 3 3 5" xfId="397"/>
    <cellStyle name="見出し 3 3 6" xfId="398"/>
    <cellStyle name="見出し 3 3 7" xfId="399"/>
    <cellStyle name="見出し 3 4" xfId="400"/>
    <cellStyle name="見出し 3 4 2" xfId="401"/>
    <cellStyle name="見出し 3 4 3" xfId="402"/>
    <cellStyle name="見出し 3 4 4" xfId="403"/>
    <cellStyle name="見出し 3 4 5" xfId="404"/>
    <cellStyle name="見出し 3 4 6" xfId="405"/>
    <cellStyle name="見出し 3 4 7" xfId="406"/>
    <cellStyle name="見出し 4" xfId="407"/>
    <cellStyle name="見出し 4 2" xfId="408"/>
    <cellStyle name="見出し 4 3" xfId="409"/>
    <cellStyle name="見出し 4 3 2" xfId="410"/>
    <cellStyle name="見出し 4 3 3" xfId="411"/>
    <cellStyle name="見出し 4 3 4" xfId="412"/>
    <cellStyle name="見出し 4 3 5" xfId="413"/>
    <cellStyle name="見出し 4 3 6" xfId="414"/>
    <cellStyle name="見出し 4 3 7" xfId="415"/>
    <cellStyle name="見出し 4 4" xfId="416"/>
    <cellStyle name="見出し 4 4 2" xfId="417"/>
    <cellStyle name="見出し 4 4 3" xfId="418"/>
    <cellStyle name="見出し 4 4 4" xfId="419"/>
    <cellStyle name="見出し 4 4 5" xfId="420"/>
    <cellStyle name="見出し 4 4 6" xfId="421"/>
    <cellStyle name="見出し 4 4 7" xfId="422"/>
    <cellStyle name="集計" xfId="423"/>
    <cellStyle name="集計 2" xfId="424"/>
    <cellStyle name="出力" xfId="425"/>
    <cellStyle name="出力 2" xfId="426"/>
    <cellStyle name="説明文" xfId="427"/>
    <cellStyle name="説明文 2" xfId="428"/>
    <cellStyle name="Currency [0]" xfId="429"/>
    <cellStyle name="Currency" xfId="430"/>
    <cellStyle name="入力" xfId="431"/>
    <cellStyle name="入力 2" xfId="432"/>
    <cellStyle name="標準 10" xfId="433"/>
    <cellStyle name="標準 10 2" xfId="434"/>
    <cellStyle name="標準 10 3" xfId="435"/>
    <cellStyle name="標準 10 4" xfId="436"/>
    <cellStyle name="標準 10 5" xfId="437"/>
    <cellStyle name="標準 100" xfId="438"/>
    <cellStyle name="標準 101" xfId="439"/>
    <cellStyle name="標準 102" xfId="440"/>
    <cellStyle name="標準 103" xfId="441"/>
    <cellStyle name="標準 104" xfId="442"/>
    <cellStyle name="標準 105" xfId="443"/>
    <cellStyle name="標準 106" xfId="444"/>
    <cellStyle name="標準 106 2" xfId="445"/>
    <cellStyle name="標準 107" xfId="446"/>
    <cellStyle name="標準 107 2" xfId="447"/>
    <cellStyle name="標準 108" xfId="448"/>
    <cellStyle name="標準 109" xfId="449"/>
    <cellStyle name="標準 11" xfId="450"/>
    <cellStyle name="標準 11 2" xfId="451"/>
    <cellStyle name="標準 11 3" xfId="452"/>
    <cellStyle name="標準 11 4" xfId="453"/>
    <cellStyle name="標準 11 5" xfId="454"/>
    <cellStyle name="標準 110" xfId="455"/>
    <cellStyle name="標準 111" xfId="456"/>
    <cellStyle name="標準 112" xfId="457"/>
    <cellStyle name="標準 113" xfId="458"/>
    <cellStyle name="標準 114" xfId="459"/>
    <cellStyle name="標準 115" xfId="460"/>
    <cellStyle name="標準 116" xfId="461"/>
    <cellStyle name="標準 117" xfId="462"/>
    <cellStyle name="標準 118" xfId="463"/>
    <cellStyle name="標準 12" xfId="464"/>
    <cellStyle name="標準 12 2" xfId="465"/>
    <cellStyle name="標準 12 3" xfId="466"/>
    <cellStyle name="標準 12 4" xfId="467"/>
    <cellStyle name="標準 12 5" xfId="468"/>
    <cellStyle name="標準 13" xfId="469"/>
    <cellStyle name="標準 13 2" xfId="470"/>
    <cellStyle name="標準 13 3" xfId="471"/>
    <cellStyle name="標準 13 4" xfId="472"/>
    <cellStyle name="標準 13 5" xfId="473"/>
    <cellStyle name="標準 14" xfId="474"/>
    <cellStyle name="標準 14 2" xfId="475"/>
    <cellStyle name="標準 14 3" xfId="476"/>
    <cellStyle name="標準 14 4" xfId="477"/>
    <cellStyle name="標準 14 5" xfId="478"/>
    <cellStyle name="標準 15" xfId="479"/>
    <cellStyle name="標準 15 2" xfId="480"/>
    <cellStyle name="標準 15 3" xfId="481"/>
    <cellStyle name="標準 15 4" xfId="482"/>
    <cellStyle name="標準 15 5" xfId="483"/>
    <cellStyle name="標準 16" xfId="484"/>
    <cellStyle name="標準 17" xfId="485"/>
    <cellStyle name="標準 18" xfId="486"/>
    <cellStyle name="標準 18 10" xfId="487"/>
    <cellStyle name="標準 18 11" xfId="488"/>
    <cellStyle name="標準 18 12" xfId="489"/>
    <cellStyle name="標準 18 13" xfId="490"/>
    <cellStyle name="標準 18 14" xfId="491"/>
    <cellStyle name="標準 18 15" xfId="492"/>
    <cellStyle name="標準 18 16" xfId="493"/>
    <cellStyle name="標準 18 17" xfId="494"/>
    <cellStyle name="標準 18 18" xfId="495"/>
    <cellStyle name="標準 18 19" xfId="496"/>
    <cellStyle name="標準 18 2" xfId="497"/>
    <cellStyle name="標準 18 20" xfId="498"/>
    <cellStyle name="標準 18 3" xfId="499"/>
    <cellStyle name="標準 18 4" xfId="500"/>
    <cellStyle name="標準 18 5" xfId="501"/>
    <cellStyle name="標準 18 6" xfId="502"/>
    <cellStyle name="標準 18 7" xfId="503"/>
    <cellStyle name="標準 18 8" xfId="504"/>
    <cellStyle name="標準 18 9" xfId="505"/>
    <cellStyle name="標準 19" xfId="506"/>
    <cellStyle name="標準 2" xfId="507"/>
    <cellStyle name="標準 2 10" xfId="508"/>
    <cellStyle name="標準 2 11" xfId="509"/>
    <cellStyle name="標準 2 12" xfId="510"/>
    <cellStyle name="標準 2 13" xfId="511"/>
    <cellStyle name="標準 2 13 2" xfId="512"/>
    <cellStyle name="標準 2 13 2 2" xfId="513"/>
    <cellStyle name="標準 2 13 2 3" xfId="514"/>
    <cellStyle name="標準 2 13 2 4" xfId="515"/>
    <cellStyle name="標準 2 13 3" xfId="516"/>
    <cellStyle name="標準 2 14" xfId="517"/>
    <cellStyle name="標準 2 15" xfId="518"/>
    <cellStyle name="標準 2 16" xfId="519"/>
    <cellStyle name="標準 2 17" xfId="520"/>
    <cellStyle name="標準 2 2" xfId="521"/>
    <cellStyle name="標準 2 2 2" xfId="522"/>
    <cellStyle name="標準 2 3" xfId="523"/>
    <cellStyle name="標準 2 4" xfId="524"/>
    <cellStyle name="標準 2 5" xfId="525"/>
    <cellStyle name="標準 2 6" xfId="526"/>
    <cellStyle name="標準 2 7" xfId="527"/>
    <cellStyle name="標準 2 8" xfId="528"/>
    <cellStyle name="標準 2 9" xfId="529"/>
    <cellStyle name="標準 20" xfId="530"/>
    <cellStyle name="標準 21" xfId="531"/>
    <cellStyle name="標準 22" xfId="532"/>
    <cellStyle name="標準 23" xfId="533"/>
    <cellStyle name="標準 23 2" xfId="534"/>
    <cellStyle name="標準 23 3" xfId="535"/>
    <cellStyle name="標準 23 4" xfId="536"/>
    <cellStyle name="標準 23 5" xfId="537"/>
    <cellStyle name="標準 23 6" xfId="538"/>
    <cellStyle name="標準 23 7" xfId="539"/>
    <cellStyle name="標準 23 8" xfId="540"/>
    <cellStyle name="標準 23 9" xfId="541"/>
    <cellStyle name="標準 24" xfId="542"/>
    <cellStyle name="標準 25" xfId="543"/>
    <cellStyle name="標準 26" xfId="544"/>
    <cellStyle name="標準 27" xfId="545"/>
    <cellStyle name="標準 28" xfId="546"/>
    <cellStyle name="標準 28 2" xfId="547"/>
    <cellStyle name="標準 28 2 2" xfId="548"/>
    <cellStyle name="標準 28 2 3" xfId="549"/>
    <cellStyle name="標準 28 2 4" xfId="550"/>
    <cellStyle name="標準 28 3" xfId="551"/>
    <cellStyle name="標準 29" xfId="552"/>
    <cellStyle name="標準 29 2" xfId="553"/>
    <cellStyle name="標準 29 2 2" xfId="554"/>
    <cellStyle name="標準 29 2 3" xfId="555"/>
    <cellStyle name="標準 29 2 4" xfId="556"/>
    <cellStyle name="標準 29 3" xfId="557"/>
    <cellStyle name="標準 3" xfId="558"/>
    <cellStyle name="標準 3 2" xfId="559"/>
    <cellStyle name="標準 3 3" xfId="560"/>
    <cellStyle name="標準 3 3 2" xfId="561"/>
    <cellStyle name="標準 3 3 2 2" xfId="562"/>
    <cellStyle name="標準 3 3 2 3" xfId="563"/>
    <cellStyle name="標準 3 3 2 4" xfId="564"/>
    <cellStyle name="標準 3 3 3" xfId="565"/>
    <cellStyle name="標準 3 3 3 2" xfId="566"/>
    <cellStyle name="標準 3 4" xfId="567"/>
    <cellStyle name="標準 3 5" xfId="568"/>
    <cellStyle name="標準 3 6" xfId="569"/>
    <cellStyle name="標準 30" xfId="570"/>
    <cellStyle name="標準 30 2" xfId="571"/>
    <cellStyle name="標準 30 2 2" xfId="572"/>
    <cellStyle name="標準 30 2 3" xfId="573"/>
    <cellStyle name="標準 30 2 4" xfId="574"/>
    <cellStyle name="標準 30 3" xfId="575"/>
    <cellStyle name="標準 31" xfId="576"/>
    <cellStyle name="標準 31 2" xfId="577"/>
    <cellStyle name="標準 31 2 2" xfId="578"/>
    <cellStyle name="標準 31 2 3" xfId="579"/>
    <cellStyle name="標準 31 2 4" xfId="580"/>
    <cellStyle name="標準 31 3" xfId="581"/>
    <cellStyle name="標準 32" xfId="582"/>
    <cellStyle name="標準 32 2" xfId="583"/>
    <cellStyle name="標準 32 2 2" xfId="584"/>
    <cellStyle name="標準 32 2 3" xfId="585"/>
    <cellStyle name="標準 32 2 4" xfId="586"/>
    <cellStyle name="標準 32 3" xfId="587"/>
    <cellStyle name="標準 33" xfId="588"/>
    <cellStyle name="標準 33 2" xfId="589"/>
    <cellStyle name="標準 33 2 2" xfId="590"/>
    <cellStyle name="標準 33 2 3" xfId="591"/>
    <cellStyle name="標準 33 2 4" xfId="592"/>
    <cellStyle name="標準 33 3" xfId="593"/>
    <cellStyle name="標準 34" xfId="594"/>
    <cellStyle name="標準 34 2" xfId="595"/>
    <cellStyle name="標準 34 2 2" xfId="596"/>
    <cellStyle name="標準 34 2 3" xfId="597"/>
    <cellStyle name="標準 34 2 4" xfId="598"/>
    <cellStyle name="標準 34 3" xfId="599"/>
    <cellStyle name="標準 35" xfId="600"/>
    <cellStyle name="標準 35 10" xfId="601"/>
    <cellStyle name="標準 35 11" xfId="602"/>
    <cellStyle name="標準 35 12" xfId="603"/>
    <cellStyle name="標準 35 13" xfId="604"/>
    <cellStyle name="標準 35 14" xfId="605"/>
    <cellStyle name="標準 35 2" xfId="606"/>
    <cellStyle name="標準 35 3" xfId="607"/>
    <cellStyle name="標準 35 4" xfId="608"/>
    <cellStyle name="標準 35 5" xfId="609"/>
    <cellStyle name="標準 35 6" xfId="610"/>
    <cellStyle name="標準 35 7" xfId="611"/>
    <cellStyle name="標準 35 7 2" xfId="612"/>
    <cellStyle name="標準 35 7 3" xfId="613"/>
    <cellStyle name="標準 35 7 4" xfId="614"/>
    <cellStyle name="標準 35 8" xfId="615"/>
    <cellStyle name="標準 35 9" xfId="616"/>
    <cellStyle name="標準 36" xfId="617"/>
    <cellStyle name="標準 36 2" xfId="618"/>
    <cellStyle name="標準 36 2 2" xfId="619"/>
    <cellStyle name="標準 36 2 3" xfId="620"/>
    <cellStyle name="標準 36 2 4" xfId="621"/>
    <cellStyle name="標準 36 3" xfId="622"/>
    <cellStyle name="標準 37" xfId="623"/>
    <cellStyle name="標準 37 2" xfId="624"/>
    <cellStyle name="標準 37 2 2" xfId="625"/>
    <cellStyle name="標準 37 2 3" xfId="626"/>
    <cellStyle name="標準 37 2 4" xfId="627"/>
    <cellStyle name="標準 37 3" xfId="628"/>
    <cellStyle name="標準 38" xfId="629"/>
    <cellStyle name="標準 38 2" xfId="630"/>
    <cellStyle name="標準 38 2 2" xfId="631"/>
    <cellStyle name="標準 38 2 3" xfId="632"/>
    <cellStyle name="標準 38 2 4" xfId="633"/>
    <cellStyle name="標準 38 3" xfId="634"/>
    <cellStyle name="標準 39" xfId="635"/>
    <cellStyle name="標準 39 2" xfId="636"/>
    <cellStyle name="標準 39 2 2" xfId="637"/>
    <cellStyle name="標準 39 2 3" xfId="638"/>
    <cellStyle name="標準 39 2 4" xfId="639"/>
    <cellStyle name="標準 39 3" xfId="640"/>
    <cellStyle name="標準 4" xfId="641"/>
    <cellStyle name="標準 4 2" xfId="642"/>
    <cellStyle name="標準 40" xfId="643"/>
    <cellStyle name="標準 40 2" xfId="644"/>
    <cellStyle name="標準 40 2 2" xfId="645"/>
    <cellStyle name="標準 40 2 3" xfId="646"/>
    <cellStyle name="標準 40 2 4" xfId="647"/>
    <cellStyle name="標準 40 3" xfId="648"/>
    <cellStyle name="標準 41" xfId="649"/>
    <cellStyle name="標準 41 2" xfId="650"/>
    <cellStyle name="標準 41 2 2" xfId="651"/>
    <cellStyle name="標準 41 2 3" xfId="652"/>
    <cellStyle name="標準 41 2 4" xfId="653"/>
    <cellStyle name="標準 41 3" xfId="654"/>
    <cellStyle name="標準 42" xfId="655"/>
    <cellStyle name="標準 42 10" xfId="656"/>
    <cellStyle name="標準 42 2" xfId="657"/>
    <cellStyle name="標準 42 3" xfId="658"/>
    <cellStyle name="標準 42 4" xfId="659"/>
    <cellStyle name="標準 42 5" xfId="660"/>
    <cellStyle name="標準 42 6" xfId="661"/>
    <cellStyle name="標準 42 7" xfId="662"/>
    <cellStyle name="標準 42 8" xfId="663"/>
    <cellStyle name="標準 42 9" xfId="664"/>
    <cellStyle name="標準 43 2" xfId="665"/>
    <cellStyle name="標準 43 3" xfId="666"/>
    <cellStyle name="標準 44" xfId="667"/>
    <cellStyle name="標準 45" xfId="668"/>
    <cellStyle name="標準 46" xfId="669"/>
    <cellStyle name="標準 47" xfId="670"/>
    <cellStyle name="標準 48" xfId="671"/>
    <cellStyle name="標準 49" xfId="672"/>
    <cellStyle name="標準 5" xfId="673"/>
    <cellStyle name="標準 5 10" xfId="674"/>
    <cellStyle name="標準 5 11" xfId="675"/>
    <cellStyle name="標準 5 12" xfId="676"/>
    <cellStyle name="標準 5 13" xfId="677"/>
    <cellStyle name="標準 5 14" xfId="678"/>
    <cellStyle name="標準 5 15" xfId="679"/>
    <cellStyle name="標準 5 15 2" xfId="680"/>
    <cellStyle name="標準 5 15 2 2" xfId="681"/>
    <cellStyle name="標準 5 15 2 3" xfId="682"/>
    <cellStyle name="標準 5 15 2 4" xfId="683"/>
    <cellStyle name="標準 5 15 3" xfId="684"/>
    <cellStyle name="標準 5 16" xfId="685"/>
    <cellStyle name="標準 5 16 2" xfId="686"/>
    <cellStyle name="標準 5 16 2 2" xfId="687"/>
    <cellStyle name="標準 5 16 2 3" xfId="688"/>
    <cellStyle name="標準 5 16 2 4" xfId="689"/>
    <cellStyle name="標準 5 16 3" xfId="690"/>
    <cellStyle name="標準 5 17" xfId="691"/>
    <cellStyle name="標準 5 17 2" xfId="692"/>
    <cellStyle name="標準 5 17 2 2" xfId="693"/>
    <cellStyle name="標準 5 17 2 3" xfId="694"/>
    <cellStyle name="標準 5 17 2 4" xfId="695"/>
    <cellStyle name="標準 5 17 3" xfId="696"/>
    <cellStyle name="標準 5 18" xfId="697"/>
    <cellStyle name="標準 5 18 2" xfId="698"/>
    <cellStyle name="標準 5 18 2 2" xfId="699"/>
    <cellStyle name="標準 5 18 2 3" xfId="700"/>
    <cellStyle name="標準 5 18 2 4" xfId="701"/>
    <cellStyle name="標準 5 18 3" xfId="702"/>
    <cellStyle name="標準 5 19" xfId="703"/>
    <cellStyle name="標準 5 2" xfId="704"/>
    <cellStyle name="標準 5 2 2" xfId="705"/>
    <cellStyle name="標準 5 2 3" xfId="706"/>
    <cellStyle name="標準 5 2 4" xfId="707"/>
    <cellStyle name="標準 5 2 5" xfId="708"/>
    <cellStyle name="標準 5 20" xfId="709"/>
    <cellStyle name="標準 5 21" xfId="710"/>
    <cellStyle name="標準 5 22" xfId="711"/>
    <cellStyle name="標準 5 23" xfId="712"/>
    <cellStyle name="標準 5 24" xfId="713"/>
    <cellStyle name="標準 5 25" xfId="714"/>
    <cellStyle name="標準 5 26" xfId="715"/>
    <cellStyle name="標準 5 27" xfId="716"/>
    <cellStyle name="標準 5 28" xfId="717"/>
    <cellStyle name="標準 5 29" xfId="718"/>
    <cellStyle name="標準 5 3" xfId="719"/>
    <cellStyle name="標準 5 30" xfId="720"/>
    <cellStyle name="標準 5 31" xfId="721"/>
    <cellStyle name="標準 5 32" xfId="722"/>
    <cellStyle name="標準 5 33" xfId="723"/>
    <cellStyle name="標準 5 34" xfId="724"/>
    <cellStyle name="標準 5 35" xfId="725"/>
    <cellStyle name="標準 5 36" xfId="726"/>
    <cellStyle name="標準 5 37" xfId="727"/>
    <cellStyle name="標準 5 38" xfId="728"/>
    <cellStyle name="標準 5 39" xfId="729"/>
    <cellStyle name="標準 5 4" xfId="730"/>
    <cellStyle name="標準 5 40" xfId="731"/>
    <cellStyle name="標準 5 41" xfId="732"/>
    <cellStyle name="標準 5 42" xfId="733"/>
    <cellStyle name="標準 5 43" xfId="734"/>
    <cellStyle name="標準 5 44" xfId="735"/>
    <cellStyle name="標準 5 45" xfId="736"/>
    <cellStyle name="標準 5 46" xfId="737"/>
    <cellStyle name="標準 5 47" xfId="738"/>
    <cellStyle name="標準 5 48" xfId="739"/>
    <cellStyle name="標準 5 49" xfId="740"/>
    <cellStyle name="標準 5 5" xfId="741"/>
    <cellStyle name="標準 5 50" xfId="742"/>
    <cellStyle name="標準 5 51" xfId="743"/>
    <cellStyle name="標準 5 52" xfId="744"/>
    <cellStyle name="標準 5 53" xfId="745"/>
    <cellStyle name="標準 5 54" xfId="746"/>
    <cellStyle name="標準 5 55" xfId="747"/>
    <cellStyle name="標準 5 56" xfId="748"/>
    <cellStyle name="標準 5 57" xfId="749"/>
    <cellStyle name="標準 5 58" xfId="750"/>
    <cellStyle name="標準 5 59" xfId="751"/>
    <cellStyle name="標準 5 6" xfId="752"/>
    <cellStyle name="標準 5 60" xfId="753"/>
    <cellStyle name="標準 5 61" xfId="754"/>
    <cellStyle name="標準 5 62" xfId="755"/>
    <cellStyle name="標準 5 62 2" xfId="756"/>
    <cellStyle name="標準 5 62 3" xfId="757"/>
    <cellStyle name="標準 5 63" xfId="758"/>
    <cellStyle name="標準 5 63 2" xfId="759"/>
    <cellStyle name="標準 5 63 3" xfId="760"/>
    <cellStyle name="標準 5 64" xfId="761"/>
    <cellStyle name="標準 5 64 2" xfId="762"/>
    <cellStyle name="標準 5 64 3" xfId="763"/>
    <cellStyle name="標準 5 65" xfId="764"/>
    <cellStyle name="標準 5 65 2" xfId="765"/>
    <cellStyle name="標準 5 65 3" xfId="766"/>
    <cellStyle name="標準 5 66" xfId="767"/>
    <cellStyle name="標準 5 66 2" xfId="768"/>
    <cellStyle name="標準 5 66 3" xfId="769"/>
    <cellStyle name="標準 5 67" xfId="770"/>
    <cellStyle name="標準 5 67 2" xfId="771"/>
    <cellStyle name="標準 5 67 3" xfId="772"/>
    <cellStyle name="標準 5 68" xfId="773"/>
    <cellStyle name="標準 5 69" xfId="774"/>
    <cellStyle name="標準 5 7" xfId="775"/>
    <cellStyle name="標準 5 8" xfId="776"/>
    <cellStyle name="標準 5 9" xfId="777"/>
    <cellStyle name="標準 50" xfId="778"/>
    <cellStyle name="標準 51" xfId="779"/>
    <cellStyle name="標準 52" xfId="780"/>
    <cellStyle name="標準 53" xfId="781"/>
    <cellStyle name="標準 54" xfId="782"/>
    <cellStyle name="標準 55" xfId="783"/>
    <cellStyle name="標準 56" xfId="784"/>
    <cellStyle name="標準 57" xfId="785"/>
    <cellStyle name="標準 58" xfId="786"/>
    <cellStyle name="標準 59" xfId="787"/>
    <cellStyle name="標準 6" xfId="788"/>
    <cellStyle name="標準 6 2" xfId="789"/>
    <cellStyle name="標準 60" xfId="790"/>
    <cellStyle name="標準 61" xfId="791"/>
    <cellStyle name="標準 62" xfId="792"/>
    <cellStyle name="標準 63" xfId="793"/>
    <cellStyle name="標準 64" xfId="794"/>
    <cellStyle name="標準 65" xfId="795"/>
    <cellStyle name="標準 66" xfId="796"/>
    <cellStyle name="標準 67" xfId="797"/>
    <cellStyle name="標準 67 2" xfId="798"/>
    <cellStyle name="標準 67 3" xfId="799"/>
    <cellStyle name="標準 67 4" xfId="800"/>
    <cellStyle name="標準 67 5" xfId="801"/>
    <cellStyle name="標準 67 6" xfId="802"/>
    <cellStyle name="標準 67 7" xfId="803"/>
    <cellStyle name="標準 67 8" xfId="804"/>
    <cellStyle name="標準 68" xfId="805"/>
    <cellStyle name="標準 68 2" xfId="806"/>
    <cellStyle name="標準 69" xfId="807"/>
    <cellStyle name="標準 69 2" xfId="808"/>
    <cellStyle name="標準 7" xfId="809"/>
    <cellStyle name="標準 70" xfId="810"/>
    <cellStyle name="標準 70 2" xfId="811"/>
    <cellStyle name="標準 71" xfId="812"/>
    <cellStyle name="標準 71 2" xfId="813"/>
    <cellStyle name="標準 72" xfId="814"/>
    <cellStyle name="標準 72 2" xfId="815"/>
    <cellStyle name="標準 73" xfId="816"/>
    <cellStyle name="標準 73 2" xfId="817"/>
    <cellStyle name="標準 74" xfId="818"/>
    <cellStyle name="標準 74 2" xfId="819"/>
    <cellStyle name="標準 75" xfId="820"/>
    <cellStyle name="標準 75 2" xfId="821"/>
    <cellStyle name="標準 75 3" xfId="822"/>
    <cellStyle name="標準 76" xfId="823"/>
    <cellStyle name="標準 77" xfId="824"/>
    <cellStyle name="標準 78" xfId="825"/>
    <cellStyle name="標準 79" xfId="826"/>
    <cellStyle name="標準 8" xfId="827"/>
    <cellStyle name="標準 8 10" xfId="828"/>
    <cellStyle name="標準 8 11" xfId="829"/>
    <cellStyle name="標準 8 12" xfId="830"/>
    <cellStyle name="標準 8 13" xfId="831"/>
    <cellStyle name="標準 8 14" xfId="832"/>
    <cellStyle name="標準 8 2" xfId="833"/>
    <cellStyle name="標準 8 3" xfId="834"/>
    <cellStyle name="標準 8 4" xfId="835"/>
    <cellStyle name="標準 8 5" xfId="836"/>
    <cellStyle name="標準 8 6" xfId="837"/>
    <cellStyle name="標準 8 7" xfId="838"/>
    <cellStyle name="標準 8 8" xfId="839"/>
    <cellStyle name="標準 8 9" xfId="840"/>
    <cellStyle name="標準 80" xfId="841"/>
    <cellStyle name="標準 81" xfId="842"/>
    <cellStyle name="標準 82" xfId="843"/>
    <cellStyle name="標準 83" xfId="844"/>
    <cellStyle name="標準 84" xfId="845"/>
    <cellStyle name="標準 85" xfId="846"/>
    <cellStyle name="標準 86" xfId="847"/>
    <cellStyle name="標準 87" xfId="848"/>
    <cellStyle name="標準 87 2" xfId="849"/>
    <cellStyle name="標準 88" xfId="850"/>
    <cellStyle name="標準 89" xfId="851"/>
    <cellStyle name="標準 89 2" xfId="852"/>
    <cellStyle name="標準 9" xfId="853"/>
    <cellStyle name="標準 9 10" xfId="854"/>
    <cellStyle name="標準 9 11" xfId="855"/>
    <cellStyle name="標準 9 12" xfId="856"/>
    <cellStyle name="標準 9 13" xfId="857"/>
    <cellStyle name="標準 9 14" xfId="858"/>
    <cellStyle name="標準 9 15" xfId="859"/>
    <cellStyle name="標準 9 16" xfId="860"/>
    <cellStyle name="標準 9 2" xfId="861"/>
    <cellStyle name="標準 9 3" xfId="862"/>
    <cellStyle name="標準 9 4" xfId="863"/>
    <cellStyle name="標準 9 5" xfId="864"/>
    <cellStyle name="標準 9 6" xfId="865"/>
    <cellStyle name="標準 9 7" xfId="866"/>
    <cellStyle name="標準 9 8" xfId="867"/>
    <cellStyle name="標準 9 9" xfId="868"/>
    <cellStyle name="標準 90" xfId="869"/>
    <cellStyle name="標準 90 2" xfId="870"/>
    <cellStyle name="標準 91" xfId="871"/>
    <cellStyle name="標準 91 2" xfId="872"/>
    <cellStyle name="標準 92" xfId="873"/>
    <cellStyle name="標準 92 2" xfId="874"/>
    <cellStyle name="標準 93" xfId="875"/>
    <cellStyle name="標準 94" xfId="876"/>
    <cellStyle name="標準 95" xfId="877"/>
    <cellStyle name="標準 96" xfId="878"/>
    <cellStyle name="標準 97" xfId="879"/>
    <cellStyle name="標準 98" xfId="880"/>
    <cellStyle name="標準 99" xfId="881"/>
    <cellStyle name="Followed Hyperlink" xfId="882"/>
    <cellStyle name="未定義" xfId="883"/>
    <cellStyle name="良い" xfId="884"/>
    <cellStyle name="良い 2" xfId="885"/>
  </cellStyles>
  <dxfs count="7">
    <dxf>
      <fill>
        <patternFill>
          <bgColor rgb="FFFFFF00"/>
        </patternFill>
      </fill>
    </dxf>
    <dxf>
      <fill>
        <patternFill>
          <bgColor rgb="FFFFFF0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133</xdr:row>
      <xdr:rowOff>114300</xdr:rowOff>
    </xdr:from>
    <xdr:to>
      <xdr:col>23</xdr:col>
      <xdr:colOff>47625</xdr:colOff>
      <xdr:row>135</xdr:row>
      <xdr:rowOff>66675</xdr:rowOff>
    </xdr:to>
    <xdr:sp>
      <xdr:nvSpPr>
        <xdr:cNvPr id="1" name="Rectangle 57"/>
        <xdr:cNvSpPr>
          <a:spLocks/>
        </xdr:cNvSpPr>
      </xdr:nvSpPr>
      <xdr:spPr>
        <a:xfrm>
          <a:off x="3448050" y="16278225"/>
          <a:ext cx="1200150"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設問（２）</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へ</a:t>
          </a:r>
        </a:p>
      </xdr:txBody>
    </xdr:sp>
    <xdr:clientData/>
  </xdr:twoCellAnchor>
  <xdr:twoCellAnchor>
    <xdr:from>
      <xdr:col>17</xdr:col>
      <xdr:colOff>47625</xdr:colOff>
      <xdr:row>135</xdr:row>
      <xdr:rowOff>104775</xdr:rowOff>
    </xdr:from>
    <xdr:to>
      <xdr:col>22</xdr:col>
      <xdr:colOff>47625</xdr:colOff>
      <xdr:row>137</xdr:row>
      <xdr:rowOff>57150</xdr:rowOff>
    </xdr:to>
    <xdr:sp>
      <xdr:nvSpPr>
        <xdr:cNvPr id="2" name="Rectangle 70"/>
        <xdr:cNvSpPr>
          <a:spLocks/>
        </xdr:cNvSpPr>
      </xdr:nvSpPr>
      <xdr:spPr>
        <a:xfrm>
          <a:off x="3448050" y="16573500"/>
          <a:ext cx="100012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設問（４）へ</a:t>
          </a:r>
        </a:p>
      </xdr:txBody>
    </xdr:sp>
    <xdr:clientData/>
  </xdr:twoCellAnchor>
  <xdr:twoCellAnchor>
    <xdr:from>
      <xdr:col>15</xdr:col>
      <xdr:colOff>85725</xdr:colOff>
      <xdr:row>134</xdr:row>
      <xdr:rowOff>47625</xdr:rowOff>
    </xdr:from>
    <xdr:to>
      <xdr:col>16</xdr:col>
      <xdr:colOff>190500</xdr:colOff>
      <xdr:row>134</xdr:row>
      <xdr:rowOff>142875</xdr:rowOff>
    </xdr:to>
    <xdr:sp>
      <xdr:nvSpPr>
        <xdr:cNvPr id="3" name="AutoShape 166"/>
        <xdr:cNvSpPr>
          <a:spLocks/>
        </xdr:cNvSpPr>
      </xdr:nvSpPr>
      <xdr:spPr>
        <a:xfrm>
          <a:off x="3086100" y="16363950"/>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136</xdr:row>
      <xdr:rowOff>47625</xdr:rowOff>
    </xdr:from>
    <xdr:to>
      <xdr:col>16</xdr:col>
      <xdr:colOff>190500</xdr:colOff>
      <xdr:row>136</xdr:row>
      <xdr:rowOff>142875</xdr:rowOff>
    </xdr:to>
    <xdr:sp>
      <xdr:nvSpPr>
        <xdr:cNvPr id="4" name="AutoShape 167"/>
        <xdr:cNvSpPr>
          <a:spLocks/>
        </xdr:cNvSpPr>
      </xdr:nvSpPr>
      <xdr:spPr>
        <a:xfrm>
          <a:off x="3086100" y="16668750"/>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0</xdr:colOff>
      <xdr:row>9</xdr:row>
      <xdr:rowOff>0</xdr:rowOff>
    </xdr:from>
    <xdr:ext cx="4619625" cy="2038350"/>
    <xdr:sp>
      <xdr:nvSpPr>
        <xdr:cNvPr id="5" name="テキスト ボックス 5"/>
        <xdr:cNvSpPr txBox="1">
          <a:spLocks noChangeArrowheads="1"/>
        </xdr:cNvSpPr>
      </xdr:nvSpPr>
      <xdr:spPr>
        <a:xfrm>
          <a:off x="6943725" y="1733550"/>
          <a:ext cx="4619625" cy="20383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原則として、圧力：小数点第２位まで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温度：小数点第１位まで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金額：整数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焼却施設とリサイクル施設・搬入施設等が同一敷地内にある場合、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原則として焼却施設のみの数値を記入するものとする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(1/3)(2/3)</a:t>
          </a:r>
          <a:r>
            <a:rPr lang="en-US" cap="none" sz="1100" b="0" i="0" u="none" baseline="0">
              <a:solidFill>
                <a:srgbClr val="000000"/>
              </a:solidFill>
              <a:latin typeface="ＭＳ Ｐゴシック"/>
              <a:ea typeface="ＭＳ Ｐゴシック"/>
              <a:cs typeface="ＭＳ Ｐゴシック"/>
            </a:rPr>
            <a:t>については施設ごとに台帳化させていただきます。</a:t>
          </a:r>
        </a:p>
      </xdr:txBody>
    </xdr:sp>
    <xdr:clientData/>
  </xdr:oneCellAnchor>
  <xdr:oneCellAnchor>
    <xdr:from>
      <xdr:col>35</xdr:col>
      <xdr:colOff>38100</xdr:colOff>
      <xdr:row>124</xdr:row>
      <xdr:rowOff>95250</xdr:rowOff>
    </xdr:from>
    <xdr:ext cx="4619625" cy="476250"/>
    <xdr:sp>
      <xdr:nvSpPr>
        <xdr:cNvPr id="6" name="テキスト ボックス 6"/>
        <xdr:cNvSpPr txBox="1">
          <a:spLocks noChangeArrowheads="1"/>
        </xdr:cNvSpPr>
      </xdr:nvSpPr>
      <xdr:spPr>
        <a:xfrm>
          <a:off x="6981825" y="14792325"/>
          <a:ext cx="4619625"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(3/3)</a:t>
          </a:r>
          <a:r>
            <a:rPr lang="en-US" cap="none" sz="1100" b="0" i="0" u="none" baseline="0">
              <a:solidFill>
                <a:srgbClr val="000000"/>
              </a:solidFill>
              <a:latin typeface="ＭＳ Ｐゴシック"/>
              <a:ea typeface="ＭＳ Ｐゴシック"/>
              <a:cs typeface="ＭＳ Ｐゴシック"/>
            </a:rPr>
            <a:t>については一覧表の形でデータを集計・公表いたします。</a:t>
          </a:r>
        </a:p>
      </xdr:txBody>
    </xdr:sp>
    <xdr:clientData/>
  </xdr:oneCellAnchor>
  <xdr:twoCellAnchor>
    <xdr:from>
      <xdr:col>14</xdr:col>
      <xdr:colOff>9525</xdr:colOff>
      <xdr:row>218</xdr:row>
      <xdr:rowOff>38100</xdr:rowOff>
    </xdr:from>
    <xdr:to>
      <xdr:col>15</xdr:col>
      <xdr:colOff>114300</xdr:colOff>
      <xdr:row>218</xdr:row>
      <xdr:rowOff>133350</xdr:rowOff>
    </xdr:to>
    <xdr:sp>
      <xdr:nvSpPr>
        <xdr:cNvPr id="7" name="AutoShape 112"/>
        <xdr:cNvSpPr>
          <a:spLocks/>
        </xdr:cNvSpPr>
      </xdr:nvSpPr>
      <xdr:spPr>
        <a:xfrm>
          <a:off x="2809875" y="29270325"/>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220</xdr:row>
      <xdr:rowOff>19050</xdr:rowOff>
    </xdr:from>
    <xdr:to>
      <xdr:col>15</xdr:col>
      <xdr:colOff>114300</xdr:colOff>
      <xdr:row>220</xdr:row>
      <xdr:rowOff>114300</xdr:rowOff>
    </xdr:to>
    <xdr:sp>
      <xdr:nvSpPr>
        <xdr:cNvPr id="8" name="AutoShape 112"/>
        <xdr:cNvSpPr>
          <a:spLocks/>
        </xdr:cNvSpPr>
      </xdr:nvSpPr>
      <xdr:spPr>
        <a:xfrm>
          <a:off x="2809875" y="29556075"/>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219</xdr:row>
      <xdr:rowOff>95250</xdr:rowOff>
    </xdr:from>
    <xdr:to>
      <xdr:col>22</xdr:col>
      <xdr:colOff>85725</xdr:colOff>
      <xdr:row>221</xdr:row>
      <xdr:rowOff>38100</xdr:rowOff>
    </xdr:to>
    <xdr:sp>
      <xdr:nvSpPr>
        <xdr:cNvPr id="9" name="Rectangle 74"/>
        <xdr:cNvSpPr>
          <a:spLocks/>
        </xdr:cNvSpPr>
      </xdr:nvSpPr>
      <xdr:spPr>
        <a:xfrm>
          <a:off x="3267075" y="29479875"/>
          <a:ext cx="121920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設問</a:t>
          </a:r>
          <a:r>
            <a:rPr lang="en-US" cap="none" sz="1000" b="0" i="0" u="none" baseline="0">
              <a:solidFill>
                <a:srgbClr val="000000"/>
              </a:solidFill>
              <a:latin typeface="ＭＳ Ｐゴシック"/>
              <a:ea typeface="ＭＳ Ｐゴシック"/>
              <a:cs typeface="ＭＳ Ｐゴシック"/>
            </a:rPr>
            <a:t>ⅲ-1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も回答</a:t>
          </a:r>
        </a:p>
      </xdr:txBody>
    </xdr:sp>
    <xdr:clientData/>
  </xdr:twoCellAnchor>
  <xdr:twoCellAnchor>
    <xdr:from>
      <xdr:col>16</xdr:col>
      <xdr:colOff>66675</xdr:colOff>
      <xdr:row>217</xdr:row>
      <xdr:rowOff>104775</xdr:rowOff>
    </xdr:from>
    <xdr:to>
      <xdr:col>22</xdr:col>
      <xdr:colOff>76200</xdr:colOff>
      <xdr:row>219</xdr:row>
      <xdr:rowOff>47625</xdr:rowOff>
    </xdr:to>
    <xdr:sp>
      <xdr:nvSpPr>
        <xdr:cNvPr id="10" name="Rectangle 74"/>
        <xdr:cNvSpPr>
          <a:spLocks/>
        </xdr:cNvSpPr>
      </xdr:nvSpPr>
      <xdr:spPr>
        <a:xfrm>
          <a:off x="3267075" y="29184600"/>
          <a:ext cx="120967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設問</a:t>
          </a:r>
          <a:r>
            <a:rPr lang="en-US" cap="none" sz="1000" b="0" i="0" u="none" baseline="0">
              <a:solidFill>
                <a:srgbClr val="000000"/>
              </a:solidFill>
              <a:latin typeface="ＭＳ Ｐゴシック"/>
              <a:ea typeface="ＭＳ Ｐゴシック"/>
              <a:cs typeface="ＭＳ Ｐゴシック"/>
            </a:rPr>
            <a:t>ⅱ-1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も回答</a:t>
          </a:r>
        </a:p>
      </xdr:txBody>
    </xdr:sp>
    <xdr:clientData/>
  </xdr:twoCellAnchor>
  <xdr:twoCellAnchor>
    <xdr:from>
      <xdr:col>20</xdr:col>
      <xdr:colOff>57150</xdr:colOff>
      <xdr:row>322</xdr:row>
      <xdr:rowOff>38100</xdr:rowOff>
    </xdr:from>
    <xdr:to>
      <xdr:col>21</xdr:col>
      <xdr:colOff>161925</xdr:colOff>
      <xdr:row>322</xdr:row>
      <xdr:rowOff>133350</xdr:rowOff>
    </xdr:to>
    <xdr:sp>
      <xdr:nvSpPr>
        <xdr:cNvPr id="11" name="AutoShape 112"/>
        <xdr:cNvSpPr>
          <a:spLocks/>
        </xdr:cNvSpPr>
      </xdr:nvSpPr>
      <xdr:spPr>
        <a:xfrm>
          <a:off x="4057650" y="45119925"/>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322</xdr:row>
      <xdr:rowOff>9525</xdr:rowOff>
    </xdr:from>
    <xdr:to>
      <xdr:col>28</xdr:col>
      <xdr:colOff>114300</xdr:colOff>
      <xdr:row>323</xdr:row>
      <xdr:rowOff>47625</xdr:rowOff>
    </xdr:to>
    <xdr:sp>
      <xdr:nvSpPr>
        <xdr:cNvPr id="12" name="Rectangle 74"/>
        <xdr:cNvSpPr>
          <a:spLocks/>
        </xdr:cNvSpPr>
      </xdr:nvSpPr>
      <xdr:spPr>
        <a:xfrm>
          <a:off x="4486275" y="45091350"/>
          <a:ext cx="122872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設問５へ</a:t>
          </a:r>
        </a:p>
      </xdr:txBody>
    </xdr:sp>
    <xdr:clientData/>
  </xdr:twoCellAnchor>
  <xdr:twoCellAnchor>
    <xdr:from>
      <xdr:col>13</xdr:col>
      <xdr:colOff>161925</xdr:colOff>
      <xdr:row>338</xdr:row>
      <xdr:rowOff>9525</xdr:rowOff>
    </xdr:from>
    <xdr:to>
      <xdr:col>15</xdr:col>
      <xdr:colOff>66675</xdr:colOff>
      <xdr:row>338</xdr:row>
      <xdr:rowOff>104775</xdr:rowOff>
    </xdr:to>
    <xdr:sp>
      <xdr:nvSpPr>
        <xdr:cNvPr id="13" name="AutoShape 112"/>
        <xdr:cNvSpPr>
          <a:spLocks/>
        </xdr:cNvSpPr>
      </xdr:nvSpPr>
      <xdr:spPr>
        <a:xfrm>
          <a:off x="2762250" y="47529750"/>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340</xdr:row>
      <xdr:rowOff>28575</xdr:rowOff>
    </xdr:from>
    <xdr:to>
      <xdr:col>15</xdr:col>
      <xdr:colOff>66675</xdr:colOff>
      <xdr:row>340</xdr:row>
      <xdr:rowOff>123825</xdr:rowOff>
    </xdr:to>
    <xdr:sp>
      <xdr:nvSpPr>
        <xdr:cNvPr id="14" name="AutoShape 112"/>
        <xdr:cNvSpPr>
          <a:spLocks/>
        </xdr:cNvSpPr>
      </xdr:nvSpPr>
      <xdr:spPr>
        <a:xfrm>
          <a:off x="2762250" y="47853600"/>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337</xdr:row>
      <xdr:rowOff>95250</xdr:rowOff>
    </xdr:from>
    <xdr:to>
      <xdr:col>22</xdr:col>
      <xdr:colOff>47625</xdr:colOff>
      <xdr:row>339</xdr:row>
      <xdr:rowOff>38100</xdr:rowOff>
    </xdr:to>
    <xdr:sp>
      <xdr:nvSpPr>
        <xdr:cNvPr id="15" name="Rectangle 74"/>
        <xdr:cNvSpPr>
          <a:spLocks/>
        </xdr:cNvSpPr>
      </xdr:nvSpPr>
      <xdr:spPr>
        <a:xfrm>
          <a:off x="3219450" y="47463075"/>
          <a:ext cx="122872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設問（</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）へ</a:t>
          </a:r>
        </a:p>
      </xdr:txBody>
    </xdr:sp>
    <xdr:clientData/>
  </xdr:twoCellAnchor>
  <xdr:twoCellAnchor>
    <xdr:from>
      <xdr:col>16</xdr:col>
      <xdr:colOff>9525</xdr:colOff>
      <xdr:row>339</xdr:row>
      <xdr:rowOff>133350</xdr:rowOff>
    </xdr:from>
    <xdr:to>
      <xdr:col>22</xdr:col>
      <xdr:colOff>38100</xdr:colOff>
      <xdr:row>341</xdr:row>
      <xdr:rowOff>76200</xdr:rowOff>
    </xdr:to>
    <xdr:sp>
      <xdr:nvSpPr>
        <xdr:cNvPr id="16" name="Rectangle 74"/>
        <xdr:cNvSpPr>
          <a:spLocks/>
        </xdr:cNvSpPr>
      </xdr:nvSpPr>
      <xdr:spPr>
        <a:xfrm>
          <a:off x="3209925" y="47805975"/>
          <a:ext cx="122872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設問（</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）へ</a:t>
          </a:r>
        </a:p>
      </xdr:txBody>
    </xdr:sp>
    <xdr:clientData/>
  </xdr:twoCellAnchor>
  <xdr:twoCellAnchor>
    <xdr:from>
      <xdr:col>2</xdr:col>
      <xdr:colOff>171450</xdr:colOff>
      <xdr:row>397</xdr:row>
      <xdr:rowOff>142875</xdr:rowOff>
    </xdr:from>
    <xdr:to>
      <xdr:col>31</xdr:col>
      <xdr:colOff>114300</xdr:colOff>
      <xdr:row>407</xdr:row>
      <xdr:rowOff>114300</xdr:rowOff>
    </xdr:to>
    <xdr:sp>
      <xdr:nvSpPr>
        <xdr:cNvPr id="17" name="Rectangle 401"/>
        <xdr:cNvSpPr>
          <a:spLocks/>
        </xdr:cNvSpPr>
      </xdr:nvSpPr>
      <xdr:spPr>
        <a:xfrm>
          <a:off x="581025" y="56654700"/>
          <a:ext cx="5734050" cy="1495425"/>
        </a:xfrm>
        <a:prstGeom prst="rect">
          <a:avLst/>
        </a:prstGeom>
        <a:noFill/>
        <a:ln w="9525"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398</xdr:row>
      <xdr:rowOff>133350</xdr:rowOff>
    </xdr:from>
    <xdr:to>
      <xdr:col>5</xdr:col>
      <xdr:colOff>133350</xdr:colOff>
      <xdr:row>406</xdr:row>
      <xdr:rowOff>28575</xdr:rowOff>
    </xdr:to>
    <xdr:sp>
      <xdr:nvSpPr>
        <xdr:cNvPr id="18" name="AutoShape 403"/>
        <xdr:cNvSpPr>
          <a:spLocks/>
        </xdr:cNvSpPr>
      </xdr:nvSpPr>
      <xdr:spPr>
        <a:xfrm>
          <a:off x="847725" y="56797575"/>
          <a:ext cx="295275" cy="1114425"/>
        </a:xfrm>
        <a:prstGeom prst="downArrow">
          <a:avLst>
            <a:gd name="adj" fmla="val 712"/>
          </a:avLst>
        </a:prstGeom>
        <a:solidFill>
          <a:srgbClr val="FFC000"/>
        </a:solidFill>
        <a:ln w="9525"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408</xdr:row>
      <xdr:rowOff>28575</xdr:rowOff>
    </xdr:from>
    <xdr:to>
      <xdr:col>26</xdr:col>
      <xdr:colOff>47625</xdr:colOff>
      <xdr:row>409</xdr:row>
      <xdr:rowOff>76200</xdr:rowOff>
    </xdr:to>
    <xdr:sp>
      <xdr:nvSpPr>
        <xdr:cNvPr id="19" name="Text Box 404"/>
        <xdr:cNvSpPr txBox="1">
          <a:spLocks noChangeArrowheads="1"/>
        </xdr:cNvSpPr>
      </xdr:nvSpPr>
      <xdr:spPr>
        <a:xfrm>
          <a:off x="923925" y="58216800"/>
          <a:ext cx="4324350" cy="200025"/>
        </a:xfrm>
        <a:prstGeom prst="rect">
          <a:avLst/>
        </a:prstGeom>
        <a:noFill/>
        <a:ln w="9525" cmpd="sng">
          <a:noFill/>
        </a:ln>
      </xdr:spPr>
      <xdr:txBody>
        <a:bodyPr vertOverflow="clip" wrap="square" lIns="74295" tIns="8890" rIns="74295" bIns="8890"/>
        <a:p>
          <a:pPr algn="ctr">
            <a:defRPr/>
          </a:pPr>
          <a:r>
            <a:rPr lang="en-US" cap="none" sz="1000" b="0" i="0" u="none" baseline="0">
              <a:solidFill>
                <a:srgbClr val="000000"/>
              </a:solidFill>
              <a:latin typeface="ＭＳ Ｐゴシック"/>
              <a:ea typeface="ＭＳ Ｐゴシック"/>
              <a:cs typeface="ＭＳ Ｐゴシック"/>
            </a:rPr>
            <a:t>参考</a:t>
          </a:r>
          <a:r>
            <a:rPr lang="en-US" cap="none" sz="1000" b="0" i="0" u="none" baseline="0">
              <a:solidFill>
                <a:srgbClr val="000000"/>
              </a:solidFill>
              <a:latin typeface="ＭＳ Ｐゴシック"/>
              <a:ea typeface="ＭＳ Ｐゴシック"/>
              <a:cs typeface="ＭＳ Ｐゴシック"/>
            </a:rPr>
            <a:t>　送電容量制約による出力制御順</a:t>
          </a:r>
        </a:p>
      </xdr:txBody>
    </xdr:sp>
    <xdr:clientData/>
  </xdr:twoCellAnchor>
  <xdr:twoCellAnchor>
    <xdr:from>
      <xdr:col>5</xdr:col>
      <xdr:colOff>161925</xdr:colOff>
      <xdr:row>398</xdr:row>
      <xdr:rowOff>95250</xdr:rowOff>
    </xdr:from>
    <xdr:to>
      <xdr:col>32</xdr:col>
      <xdr:colOff>19050</xdr:colOff>
      <xdr:row>406</xdr:row>
      <xdr:rowOff>114300</xdr:rowOff>
    </xdr:to>
    <xdr:sp>
      <xdr:nvSpPr>
        <xdr:cNvPr id="20" name="Text Box 402"/>
        <xdr:cNvSpPr txBox="1">
          <a:spLocks noChangeArrowheads="1"/>
        </xdr:cNvSpPr>
      </xdr:nvSpPr>
      <xdr:spPr>
        <a:xfrm>
          <a:off x="1171575" y="56759475"/>
          <a:ext cx="5248275" cy="1238250"/>
        </a:xfrm>
        <a:prstGeom prst="rect">
          <a:avLst/>
        </a:prstGeom>
        <a:noFill/>
        <a:ln w="9525" cmpd="sng">
          <a:noFill/>
        </a:ln>
      </xdr:spPr>
      <xdr:txBody>
        <a:bodyPr vertOverflow="clip" wrap="square"/>
        <a:p>
          <a:pPr algn="just">
            <a:defRPr/>
          </a:pPr>
          <a:r>
            <a:rPr lang="en-US" cap="none" sz="900" b="0" i="0" u="none" baseline="0">
              <a:solidFill>
                <a:srgbClr val="000000"/>
              </a:solidFill>
              <a:latin typeface="ＭＳ Ｐゴシック"/>
              <a:ea typeface="ＭＳ Ｐゴシック"/>
              <a:cs typeface="ＭＳ Ｐゴシック"/>
            </a:rPr>
            <a:t>①調整力（火力等）（電源</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）、火力等（電源</a:t>
          </a:r>
          <a:r>
            <a:rPr lang="en-US" cap="none" sz="900" b="0" i="0" u="none" baseline="0">
              <a:solidFill>
                <a:srgbClr val="000000"/>
              </a:solidFill>
              <a:latin typeface="ＭＳ Ｐゴシック"/>
              <a:ea typeface="ＭＳ Ｐゴシック"/>
              <a:cs typeface="ＭＳ Ｐゴシック"/>
            </a:rPr>
            <a:t>Ⅱ</a:t>
          </a:r>
          <a:r>
            <a:rPr lang="en-US" cap="none" sz="900" b="0" i="0" u="none" baseline="0">
              <a:solidFill>
                <a:srgbClr val="000000"/>
              </a:solidFill>
              <a:latin typeface="ＭＳ Ｐゴシック"/>
              <a:ea typeface="ＭＳ Ｐゴシック"/>
              <a:cs typeface="ＭＳ Ｐゴシック"/>
            </a:rPr>
            <a:t>）の出力制御、揚水の揚</a:t>
          </a:r>
          <a:r>
            <a:rPr lang="en-US" cap="none" sz="900" b="0" i="0" u="none" baseline="0">
              <a:solidFill>
                <a:srgbClr val="000000"/>
              </a:solidFill>
              <a:latin typeface="ＭＳ Ｐゴシック"/>
              <a:ea typeface="ＭＳ Ｐゴシック"/>
              <a:cs typeface="ＭＳ Ｐゴシック"/>
            </a:rPr>
            <a:t>水運転、貯蔵装置の充電</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②ノンファーム型接続火力等（電源</a:t>
          </a:r>
          <a:r>
            <a:rPr lang="en-US" cap="none" sz="900" b="0" i="0" u="none" baseline="0">
              <a:solidFill>
                <a:srgbClr val="000000"/>
              </a:solidFill>
              <a:latin typeface="ＭＳ Ｐゴシック"/>
              <a:ea typeface="ＭＳ Ｐゴシック"/>
              <a:cs typeface="ＭＳ Ｐゴシック"/>
            </a:rPr>
            <a:t>Ⅲ</a:t>
          </a:r>
          <a:r>
            <a:rPr lang="en-US" cap="none" sz="900" b="0" i="0" u="none" baseline="0">
              <a:solidFill>
                <a:srgbClr val="000000"/>
              </a:solidFill>
              <a:latin typeface="ＭＳ Ｐゴシック"/>
              <a:ea typeface="ＭＳ Ｐゴシック"/>
              <a:cs typeface="ＭＳ Ｐゴシック"/>
            </a:rPr>
            <a:t>）の出力制御</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③ファーム型接続火力等（電源</a:t>
          </a:r>
          <a:r>
            <a:rPr lang="en-US" cap="none" sz="900" b="0" i="0" u="none" baseline="0">
              <a:solidFill>
                <a:srgbClr val="000000"/>
              </a:solidFill>
              <a:latin typeface="ＭＳ Ｐゴシック"/>
              <a:ea typeface="ＭＳ Ｐゴシック"/>
              <a:cs typeface="ＭＳ Ｐゴシック"/>
            </a:rPr>
            <a:t>Ⅲ</a:t>
          </a:r>
          <a:r>
            <a:rPr lang="en-US" cap="none" sz="900" b="0" i="0" u="none" baseline="0">
              <a:solidFill>
                <a:srgbClr val="000000"/>
              </a:solidFill>
              <a:latin typeface="ＭＳ Ｐゴシック"/>
              <a:ea typeface="ＭＳ Ｐゴシック"/>
              <a:cs typeface="ＭＳ Ｐゴシック"/>
            </a:rPr>
            <a:t>）の出力制御</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④ノンファーム型接続バイオマス（専焼、地域資源（出力制御困難なものを</a:t>
          </a:r>
          <a:r>
            <a:rPr lang="en-US" cap="none" sz="900" b="0" i="0" u="none" baseline="0">
              <a:solidFill>
                <a:srgbClr val="000000"/>
              </a:solidFill>
              <a:latin typeface="ＭＳ Ｐゴシック"/>
              <a:ea typeface="ＭＳ Ｐゴシック"/>
              <a:cs typeface="ＭＳ Ｐゴシック"/>
            </a:rPr>
            <a:t>除く））の出力制御</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⑤ノンファーム型接続太陽光、風力の出力制御</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⑥その他のノンファーム型接続電源の出力制御</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（地域資源（出力制御困難なもの）及び長期固定電源）</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200</xdr:row>
      <xdr:rowOff>114300</xdr:rowOff>
    </xdr:from>
    <xdr:to>
      <xdr:col>22</xdr:col>
      <xdr:colOff>47625</xdr:colOff>
      <xdr:row>202</xdr:row>
      <xdr:rowOff>66675</xdr:rowOff>
    </xdr:to>
    <xdr:sp>
      <xdr:nvSpPr>
        <xdr:cNvPr id="1" name="Rectangle 57"/>
        <xdr:cNvSpPr>
          <a:spLocks/>
        </xdr:cNvSpPr>
      </xdr:nvSpPr>
      <xdr:spPr>
        <a:xfrm>
          <a:off x="3448050" y="23307675"/>
          <a:ext cx="100012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設問（２）へ</a:t>
          </a:r>
        </a:p>
      </xdr:txBody>
    </xdr:sp>
    <xdr:clientData/>
  </xdr:twoCellAnchor>
  <xdr:twoCellAnchor>
    <xdr:from>
      <xdr:col>17</xdr:col>
      <xdr:colOff>47625</xdr:colOff>
      <xdr:row>198</xdr:row>
      <xdr:rowOff>95250</xdr:rowOff>
    </xdr:from>
    <xdr:to>
      <xdr:col>22</xdr:col>
      <xdr:colOff>47625</xdr:colOff>
      <xdr:row>200</xdr:row>
      <xdr:rowOff>47625</xdr:rowOff>
    </xdr:to>
    <xdr:sp>
      <xdr:nvSpPr>
        <xdr:cNvPr id="2" name="Rectangle 63"/>
        <xdr:cNvSpPr>
          <a:spLocks/>
        </xdr:cNvSpPr>
      </xdr:nvSpPr>
      <xdr:spPr>
        <a:xfrm>
          <a:off x="3448050" y="22983825"/>
          <a:ext cx="100012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設問（１０）へ</a:t>
          </a:r>
        </a:p>
      </xdr:txBody>
    </xdr:sp>
    <xdr:clientData/>
  </xdr:twoCellAnchor>
  <xdr:twoCellAnchor>
    <xdr:from>
      <xdr:col>17</xdr:col>
      <xdr:colOff>47625</xdr:colOff>
      <xdr:row>202</xdr:row>
      <xdr:rowOff>104775</xdr:rowOff>
    </xdr:from>
    <xdr:to>
      <xdr:col>22</xdr:col>
      <xdr:colOff>47625</xdr:colOff>
      <xdr:row>204</xdr:row>
      <xdr:rowOff>57150</xdr:rowOff>
    </xdr:to>
    <xdr:sp>
      <xdr:nvSpPr>
        <xdr:cNvPr id="3" name="Rectangle 70"/>
        <xdr:cNvSpPr>
          <a:spLocks/>
        </xdr:cNvSpPr>
      </xdr:nvSpPr>
      <xdr:spPr>
        <a:xfrm>
          <a:off x="3448050" y="23602950"/>
          <a:ext cx="100012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設問（９）へ</a:t>
          </a:r>
        </a:p>
      </xdr:txBody>
    </xdr:sp>
    <xdr:clientData/>
  </xdr:twoCellAnchor>
  <xdr:twoCellAnchor>
    <xdr:from>
      <xdr:col>15</xdr:col>
      <xdr:colOff>85725</xdr:colOff>
      <xdr:row>199</xdr:row>
      <xdr:rowOff>38100</xdr:rowOff>
    </xdr:from>
    <xdr:to>
      <xdr:col>16</xdr:col>
      <xdr:colOff>190500</xdr:colOff>
      <xdr:row>199</xdr:row>
      <xdr:rowOff>133350</xdr:rowOff>
    </xdr:to>
    <xdr:sp>
      <xdr:nvSpPr>
        <xdr:cNvPr id="4" name="AutoShape 107"/>
        <xdr:cNvSpPr>
          <a:spLocks/>
        </xdr:cNvSpPr>
      </xdr:nvSpPr>
      <xdr:spPr>
        <a:xfrm>
          <a:off x="3086100" y="23079075"/>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201</xdr:row>
      <xdr:rowOff>47625</xdr:rowOff>
    </xdr:from>
    <xdr:to>
      <xdr:col>16</xdr:col>
      <xdr:colOff>190500</xdr:colOff>
      <xdr:row>201</xdr:row>
      <xdr:rowOff>142875</xdr:rowOff>
    </xdr:to>
    <xdr:sp>
      <xdr:nvSpPr>
        <xdr:cNvPr id="5" name="AutoShape 166"/>
        <xdr:cNvSpPr>
          <a:spLocks/>
        </xdr:cNvSpPr>
      </xdr:nvSpPr>
      <xdr:spPr>
        <a:xfrm>
          <a:off x="3086100" y="23393400"/>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203</xdr:row>
      <xdr:rowOff>47625</xdr:rowOff>
    </xdr:from>
    <xdr:to>
      <xdr:col>16</xdr:col>
      <xdr:colOff>190500</xdr:colOff>
      <xdr:row>203</xdr:row>
      <xdr:rowOff>142875</xdr:rowOff>
    </xdr:to>
    <xdr:sp>
      <xdr:nvSpPr>
        <xdr:cNvPr id="6" name="AutoShape 167"/>
        <xdr:cNvSpPr>
          <a:spLocks/>
        </xdr:cNvSpPr>
      </xdr:nvSpPr>
      <xdr:spPr>
        <a:xfrm>
          <a:off x="3086100" y="23698200"/>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224</xdr:row>
      <xdr:rowOff>85725</xdr:rowOff>
    </xdr:from>
    <xdr:to>
      <xdr:col>19</xdr:col>
      <xdr:colOff>0</xdr:colOff>
      <xdr:row>226</xdr:row>
      <xdr:rowOff>38100</xdr:rowOff>
    </xdr:to>
    <xdr:sp>
      <xdr:nvSpPr>
        <xdr:cNvPr id="7" name="Rectangle 58"/>
        <xdr:cNvSpPr>
          <a:spLocks/>
        </xdr:cNvSpPr>
      </xdr:nvSpPr>
      <xdr:spPr>
        <a:xfrm>
          <a:off x="2800350" y="27012900"/>
          <a:ext cx="100012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設問（５）へ</a:t>
          </a:r>
        </a:p>
      </xdr:txBody>
    </xdr:sp>
    <xdr:clientData/>
  </xdr:twoCellAnchor>
  <xdr:twoCellAnchor>
    <xdr:from>
      <xdr:col>27</xdr:col>
      <xdr:colOff>0</xdr:colOff>
      <xdr:row>222</xdr:row>
      <xdr:rowOff>85725</xdr:rowOff>
    </xdr:from>
    <xdr:to>
      <xdr:col>32</xdr:col>
      <xdr:colOff>0</xdr:colOff>
      <xdr:row>224</xdr:row>
      <xdr:rowOff>38100</xdr:rowOff>
    </xdr:to>
    <xdr:sp>
      <xdr:nvSpPr>
        <xdr:cNvPr id="8" name="Rectangle 75"/>
        <xdr:cNvSpPr>
          <a:spLocks/>
        </xdr:cNvSpPr>
      </xdr:nvSpPr>
      <xdr:spPr>
        <a:xfrm>
          <a:off x="5400675" y="26708100"/>
          <a:ext cx="100012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設問（１０）へ</a:t>
          </a:r>
        </a:p>
      </xdr:txBody>
    </xdr:sp>
    <xdr:clientData/>
  </xdr:twoCellAnchor>
  <xdr:twoCellAnchor>
    <xdr:from>
      <xdr:col>24</xdr:col>
      <xdr:colOff>171450</xdr:colOff>
      <xdr:row>223</xdr:row>
      <xdr:rowOff>28575</xdr:rowOff>
    </xdr:from>
    <xdr:to>
      <xdr:col>26</xdr:col>
      <xdr:colOff>76200</xdr:colOff>
      <xdr:row>223</xdr:row>
      <xdr:rowOff>123825</xdr:rowOff>
    </xdr:to>
    <xdr:sp>
      <xdr:nvSpPr>
        <xdr:cNvPr id="9" name="AutoShape 110"/>
        <xdr:cNvSpPr>
          <a:spLocks/>
        </xdr:cNvSpPr>
      </xdr:nvSpPr>
      <xdr:spPr>
        <a:xfrm>
          <a:off x="4972050" y="26803350"/>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225</xdr:row>
      <xdr:rowOff>28575</xdr:rowOff>
    </xdr:from>
    <xdr:to>
      <xdr:col>13</xdr:col>
      <xdr:colOff>85725</xdr:colOff>
      <xdr:row>225</xdr:row>
      <xdr:rowOff>123825</xdr:rowOff>
    </xdr:to>
    <xdr:sp>
      <xdr:nvSpPr>
        <xdr:cNvPr id="10" name="AutoShape 111"/>
        <xdr:cNvSpPr>
          <a:spLocks/>
        </xdr:cNvSpPr>
      </xdr:nvSpPr>
      <xdr:spPr>
        <a:xfrm>
          <a:off x="2333625" y="27108150"/>
          <a:ext cx="352425"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231</xdr:row>
      <xdr:rowOff>95250</xdr:rowOff>
    </xdr:from>
    <xdr:to>
      <xdr:col>32</xdr:col>
      <xdr:colOff>0</xdr:colOff>
      <xdr:row>233</xdr:row>
      <xdr:rowOff>47625</xdr:rowOff>
    </xdr:to>
    <xdr:sp>
      <xdr:nvSpPr>
        <xdr:cNvPr id="11" name="Rectangle 60"/>
        <xdr:cNvSpPr>
          <a:spLocks/>
        </xdr:cNvSpPr>
      </xdr:nvSpPr>
      <xdr:spPr>
        <a:xfrm>
          <a:off x="5400675" y="28089225"/>
          <a:ext cx="100012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設問（６）へ</a:t>
          </a:r>
        </a:p>
      </xdr:txBody>
    </xdr:sp>
    <xdr:clientData/>
  </xdr:twoCellAnchor>
  <xdr:twoCellAnchor>
    <xdr:from>
      <xdr:col>27</xdr:col>
      <xdr:colOff>0</xdr:colOff>
      <xdr:row>229</xdr:row>
      <xdr:rowOff>104775</xdr:rowOff>
    </xdr:from>
    <xdr:to>
      <xdr:col>32</xdr:col>
      <xdr:colOff>0</xdr:colOff>
      <xdr:row>231</xdr:row>
      <xdr:rowOff>47625</xdr:rowOff>
    </xdr:to>
    <xdr:sp>
      <xdr:nvSpPr>
        <xdr:cNvPr id="12" name="Rectangle 74"/>
        <xdr:cNvSpPr>
          <a:spLocks/>
        </xdr:cNvSpPr>
      </xdr:nvSpPr>
      <xdr:spPr>
        <a:xfrm>
          <a:off x="5400675" y="27793950"/>
          <a:ext cx="100012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設問（１０）へ</a:t>
          </a:r>
        </a:p>
      </xdr:txBody>
    </xdr:sp>
    <xdr:clientData/>
  </xdr:twoCellAnchor>
  <xdr:twoCellAnchor>
    <xdr:from>
      <xdr:col>25</xdr:col>
      <xdr:colOff>9525</xdr:colOff>
      <xdr:row>234</xdr:row>
      <xdr:rowOff>38100</xdr:rowOff>
    </xdr:from>
    <xdr:to>
      <xdr:col>26</xdr:col>
      <xdr:colOff>114300</xdr:colOff>
      <xdr:row>234</xdr:row>
      <xdr:rowOff>133350</xdr:rowOff>
    </xdr:to>
    <xdr:sp>
      <xdr:nvSpPr>
        <xdr:cNvPr id="13" name="AutoShape 80"/>
        <xdr:cNvSpPr>
          <a:spLocks/>
        </xdr:cNvSpPr>
      </xdr:nvSpPr>
      <xdr:spPr>
        <a:xfrm>
          <a:off x="5010150" y="28489275"/>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233</xdr:row>
      <xdr:rowOff>95250</xdr:rowOff>
    </xdr:from>
    <xdr:to>
      <xdr:col>32</xdr:col>
      <xdr:colOff>0</xdr:colOff>
      <xdr:row>235</xdr:row>
      <xdr:rowOff>38100</xdr:rowOff>
    </xdr:to>
    <xdr:sp>
      <xdr:nvSpPr>
        <xdr:cNvPr id="14" name="Rectangle 81"/>
        <xdr:cNvSpPr>
          <a:spLocks/>
        </xdr:cNvSpPr>
      </xdr:nvSpPr>
      <xdr:spPr>
        <a:xfrm>
          <a:off x="5400675" y="28394025"/>
          <a:ext cx="100012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設問（１０）へ</a:t>
          </a:r>
        </a:p>
      </xdr:txBody>
    </xdr:sp>
    <xdr:clientData/>
  </xdr:twoCellAnchor>
  <xdr:twoCellAnchor>
    <xdr:from>
      <xdr:col>27</xdr:col>
      <xdr:colOff>0</xdr:colOff>
      <xdr:row>235</xdr:row>
      <xdr:rowOff>85725</xdr:rowOff>
    </xdr:from>
    <xdr:to>
      <xdr:col>32</xdr:col>
      <xdr:colOff>0</xdr:colOff>
      <xdr:row>237</xdr:row>
      <xdr:rowOff>38100</xdr:rowOff>
    </xdr:to>
    <xdr:sp>
      <xdr:nvSpPr>
        <xdr:cNvPr id="15" name="Rectangle 83"/>
        <xdr:cNvSpPr>
          <a:spLocks/>
        </xdr:cNvSpPr>
      </xdr:nvSpPr>
      <xdr:spPr>
        <a:xfrm>
          <a:off x="5400675" y="28689300"/>
          <a:ext cx="100012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設問（７）へ</a:t>
          </a:r>
        </a:p>
      </xdr:txBody>
    </xdr:sp>
    <xdr:clientData/>
  </xdr:twoCellAnchor>
  <xdr:twoCellAnchor>
    <xdr:from>
      <xdr:col>27</xdr:col>
      <xdr:colOff>0</xdr:colOff>
      <xdr:row>237</xdr:row>
      <xdr:rowOff>104775</xdr:rowOff>
    </xdr:from>
    <xdr:to>
      <xdr:col>32</xdr:col>
      <xdr:colOff>0</xdr:colOff>
      <xdr:row>239</xdr:row>
      <xdr:rowOff>57150</xdr:rowOff>
    </xdr:to>
    <xdr:sp>
      <xdr:nvSpPr>
        <xdr:cNvPr id="16" name="Rectangle 87"/>
        <xdr:cNvSpPr>
          <a:spLocks/>
        </xdr:cNvSpPr>
      </xdr:nvSpPr>
      <xdr:spPr>
        <a:xfrm>
          <a:off x="5400675" y="29013150"/>
          <a:ext cx="100012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設問（８）へ</a:t>
          </a:r>
        </a:p>
      </xdr:txBody>
    </xdr:sp>
    <xdr:clientData/>
  </xdr:twoCellAnchor>
  <xdr:twoCellAnchor>
    <xdr:from>
      <xdr:col>25</xdr:col>
      <xdr:colOff>0</xdr:colOff>
      <xdr:row>230</xdr:row>
      <xdr:rowOff>47625</xdr:rowOff>
    </xdr:from>
    <xdr:to>
      <xdr:col>26</xdr:col>
      <xdr:colOff>104775</xdr:colOff>
      <xdr:row>230</xdr:row>
      <xdr:rowOff>142875</xdr:rowOff>
    </xdr:to>
    <xdr:sp>
      <xdr:nvSpPr>
        <xdr:cNvPr id="17" name="AutoShape 112"/>
        <xdr:cNvSpPr>
          <a:spLocks/>
        </xdr:cNvSpPr>
      </xdr:nvSpPr>
      <xdr:spPr>
        <a:xfrm>
          <a:off x="5000625" y="27889200"/>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232</xdr:row>
      <xdr:rowOff>38100</xdr:rowOff>
    </xdr:from>
    <xdr:to>
      <xdr:col>26</xdr:col>
      <xdr:colOff>114300</xdr:colOff>
      <xdr:row>232</xdr:row>
      <xdr:rowOff>133350</xdr:rowOff>
    </xdr:to>
    <xdr:sp>
      <xdr:nvSpPr>
        <xdr:cNvPr id="18" name="AutoShape 113"/>
        <xdr:cNvSpPr>
          <a:spLocks/>
        </xdr:cNvSpPr>
      </xdr:nvSpPr>
      <xdr:spPr>
        <a:xfrm>
          <a:off x="5010150" y="28184475"/>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236</xdr:row>
      <xdr:rowOff>28575</xdr:rowOff>
    </xdr:from>
    <xdr:to>
      <xdr:col>26</xdr:col>
      <xdr:colOff>114300</xdr:colOff>
      <xdr:row>236</xdr:row>
      <xdr:rowOff>123825</xdr:rowOff>
    </xdr:to>
    <xdr:sp>
      <xdr:nvSpPr>
        <xdr:cNvPr id="19" name="AutoShape 114"/>
        <xdr:cNvSpPr>
          <a:spLocks/>
        </xdr:cNvSpPr>
      </xdr:nvSpPr>
      <xdr:spPr>
        <a:xfrm>
          <a:off x="5010150" y="28784550"/>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238</xdr:row>
      <xdr:rowOff>28575</xdr:rowOff>
    </xdr:from>
    <xdr:to>
      <xdr:col>26</xdr:col>
      <xdr:colOff>114300</xdr:colOff>
      <xdr:row>238</xdr:row>
      <xdr:rowOff>123825</xdr:rowOff>
    </xdr:to>
    <xdr:sp>
      <xdr:nvSpPr>
        <xdr:cNvPr id="20" name="AutoShape 115"/>
        <xdr:cNvSpPr>
          <a:spLocks/>
        </xdr:cNvSpPr>
      </xdr:nvSpPr>
      <xdr:spPr>
        <a:xfrm>
          <a:off x="5010150" y="29089350"/>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171450</xdr:colOff>
      <xdr:row>150</xdr:row>
      <xdr:rowOff>123825</xdr:rowOff>
    </xdr:from>
    <xdr:ext cx="361950" cy="238125"/>
    <xdr:sp>
      <xdr:nvSpPr>
        <xdr:cNvPr id="21" name="テキスト ボックス 21"/>
        <xdr:cNvSpPr txBox="1">
          <a:spLocks noChangeArrowheads="1"/>
        </xdr:cNvSpPr>
      </xdr:nvSpPr>
      <xdr:spPr>
        <a:xfrm>
          <a:off x="2571750" y="15668625"/>
          <a:ext cx="3619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注</a:t>
          </a:r>
          <a:r>
            <a:rPr lang="en-US" cap="none" sz="900" b="0" i="0" u="none" baseline="0">
              <a:solidFill>
                <a:srgbClr val="000000"/>
              </a:solidFill>
              <a:latin typeface="Calibri"/>
              <a:ea typeface="Calibri"/>
              <a:cs typeface="Calibri"/>
            </a:rPr>
            <a:t>2</a:t>
          </a:r>
        </a:p>
      </xdr:txBody>
    </xdr:sp>
    <xdr:clientData/>
  </xdr:oneCellAnchor>
  <xdr:oneCellAnchor>
    <xdr:from>
      <xdr:col>12</xdr:col>
      <xdr:colOff>161925</xdr:colOff>
      <xdr:row>156</xdr:row>
      <xdr:rowOff>123825</xdr:rowOff>
    </xdr:from>
    <xdr:ext cx="361950" cy="238125"/>
    <xdr:sp>
      <xdr:nvSpPr>
        <xdr:cNvPr id="22" name="テキスト ボックス 22"/>
        <xdr:cNvSpPr txBox="1">
          <a:spLocks noChangeArrowheads="1"/>
        </xdr:cNvSpPr>
      </xdr:nvSpPr>
      <xdr:spPr>
        <a:xfrm>
          <a:off x="2562225" y="16583025"/>
          <a:ext cx="3619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注</a:t>
          </a:r>
          <a:r>
            <a:rPr lang="en-US" cap="none" sz="900" b="0" i="0" u="none" baseline="0">
              <a:solidFill>
                <a:srgbClr val="000000"/>
              </a:solidFill>
              <a:latin typeface="Calibri"/>
              <a:ea typeface="Calibri"/>
              <a:cs typeface="Calibri"/>
            </a:rPr>
            <a:t>2</a:t>
          </a:r>
        </a:p>
      </xdr:txBody>
    </xdr:sp>
    <xdr:clientData/>
  </xdr:oneCellAnchor>
  <xdr:oneCellAnchor>
    <xdr:from>
      <xdr:col>12</xdr:col>
      <xdr:colOff>161925</xdr:colOff>
      <xdr:row>165</xdr:row>
      <xdr:rowOff>0</xdr:rowOff>
    </xdr:from>
    <xdr:ext cx="361950" cy="238125"/>
    <xdr:sp>
      <xdr:nvSpPr>
        <xdr:cNvPr id="23" name="テキスト ボックス 23"/>
        <xdr:cNvSpPr txBox="1">
          <a:spLocks noChangeArrowheads="1"/>
        </xdr:cNvSpPr>
      </xdr:nvSpPr>
      <xdr:spPr>
        <a:xfrm>
          <a:off x="2562225" y="17830800"/>
          <a:ext cx="3619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注</a:t>
          </a:r>
          <a:r>
            <a:rPr lang="en-US" cap="none" sz="900" b="0" i="0" u="none" baseline="0">
              <a:solidFill>
                <a:srgbClr val="000000"/>
              </a:solidFill>
              <a:latin typeface="Calibri"/>
              <a:ea typeface="Calibri"/>
              <a:cs typeface="Calibri"/>
            </a:rPr>
            <a:t>2</a:t>
          </a:r>
        </a:p>
      </xdr:txBody>
    </xdr:sp>
    <xdr:clientData/>
  </xdr:oneCellAnchor>
  <xdr:oneCellAnchor>
    <xdr:from>
      <xdr:col>35</xdr:col>
      <xdr:colOff>57150</xdr:colOff>
      <xdr:row>7</xdr:row>
      <xdr:rowOff>66675</xdr:rowOff>
    </xdr:from>
    <xdr:ext cx="4619625" cy="2038350"/>
    <xdr:sp>
      <xdr:nvSpPr>
        <xdr:cNvPr id="24" name="テキスト ボックス 4"/>
        <xdr:cNvSpPr txBox="1">
          <a:spLocks noChangeArrowheads="1"/>
        </xdr:cNvSpPr>
      </xdr:nvSpPr>
      <xdr:spPr>
        <a:xfrm>
          <a:off x="7000875" y="1419225"/>
          <a:ext cx="4619625" cy="20383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原則として、圧力：小数点第２位まで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温度：小数点第１位まで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金額：整数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焼却施設とリサイクル施設・搬入施設等が同一敷地内にある場合、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原則として焼却施設のみの数値を記入するものとする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(1/3)(2/3)</a:t>
          </a:r>
          <a:r>
            <a:rPr lang="en-US" cap="none" sz="1100" b="0" i="0" u="none" baseline="0">
              <a:solidFill>
                <a:srgbClr val="000000"/>
              </a:solidFill>
              <a:latin typeface="ＭＳ Ｐゴシック"/>
              <a:ea typeface="ＭＳ Ｐゴシック"/>
              <a:cs typeface="ＭＳ Ｐゴシック"/>
            </a:rPr>
            <a:t>については施設ごとに台帳化させていただきます。</a:t>
          </a:r>
        </a:p>
      </xdr:txBody>
    </xdr:sp>
    <xdr:clientData/>
  </xdr:oneCellAnchor>
  <xdr:oneCellAnchor>
    <xdr:from>
      <xdr:col>35</xdr:col>
      <xdr:colOff>28575</xdr:colOff>
      <xdr:row>192</xdr:row>
      <xdr:rowOff>9525</xdr:rowOff>
    </xdr:from>
    <xdr:ext cx="4619625" cy="476250"/>
    <xdr:sp>
      <xdr:nvSpPr>
        <xdr:cNvPr id="25" name="テキスト ボックス 25"/>
        <xdr:cNvSpPr txBox="1">
          <a:spLocks noChangeArrowheads="1"/>
        </xdr:cNvSpPr>
      </xdr:nvSpPr>
      <xdr:spPr>
        <a:xfrm>
          <a:off x="6972300" y="21888450"/>
          <a:ext cx="4619625"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(3/3)</a:t>
          </a:r>
          <a:r>
            <a:rPr lang="en-US" cap="none" sz="1100" b="0" i="0" u="none" baseline="0">
              <a:solidFill>
                <a:srgbClr val="000000"/>
              </a:solidFill>
              <a:latin typeface="ＭＳ Ｐゴシック"/>
              <a:ea typeface="ＭＳ Ｐゴシック"/>
              <a:cs typeface="ＭＳ Ｐゴシック"/>
            </a:rPr>
            <a:t>については一覧表の形でデータを集計・公表いたします。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133</xdr:row>
      <xdr:rowOff>114300</xdr:rowOff>
    </xdr:from>
    <xdr:to>
      <xdr:col>23</xdr:col>
      <xdr:colOff>47625</xdr:colOff>
      <xdr:row>135</xdr:row>
      <xdr:rowOff>66675</xdr:rowOff>
    </xdr:to>
    <xdr:sp>
      <xdr:nvSpPr>
        <xdr:cNvPr id="1" name="Rectangle 57"/>
        <xdr:cNvSpPr>
          <a:spLocks/>
        </xdr:cNvSpPr>
      </xdr:nvSpPr>
      <xdr:spPr>
        <a:xfrm>
          <a:off x="3448050" y="16278225"/>
          <a:ext cx="1200150"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設問（２）</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へ</a:t>
          </a:r>
        </a:p>
      </xdr:txBody>
    </xdr:sp>
    <xdr:clientData/>
  </xdr:twoCellAnchor>
  <xdr:twoCellAnchor>
    <xdr:from>
      <xdr:col>17</xdr:col>
      <xdr:colOff>47625</xdr:colOff>
      <xdr:row>135</xdr:row>
      <xdr:rowOff>104775</xdr:rowOff>
    </xdr:from>
    <xdr:to>
      <xdr:col>22</xdr:col>
      <xdr:colOff>47625</xdr:colOff>
      <xdr:row>137</xdr:row>
      <xdr:rowOff>57150</xdr:rowOff>
    </xdr:to>
    <xdr:sp>
      <xdr:nvSpPr>
        <xdr:cNvPr id="2" name="Rectangle 70"/>
        <xdr:cNvSpPr>
          <a:spLocks/>
        </xdr:cNvSpPr>
      </xdr:nvSpPr>
      <xdr:spPr>
        <a:xfrm>
          <a:off x="3448050" y="16573500"/>
          <a:ext cx="100012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設問（４）へ</a:t>
          </a:r>
        </a:p>
      </xdr:txBody>
    </xdr:sp>
    <xdr:clientData/>
  </xdr:twoCellAnchor>
  <xdr:twoCellAnchor>
    <xdr:from>
      <xdr:col>15</xdr:col>
      <xdr:colOff>85725</xdr:colOff>
      <xdr:row>134</xdr:row>
      <xdr:rowOff>47625</xdr:rowOff>
    </xdr:from>
    <xdr:to>
      <xdr:col>16</xdr:col>
      <xdr:colOff>190500</xdr:colOff>
      <xdr:row>134</xdr:row>
      <xdr:rowOff>142875</xdr:rowOff>
    </xdr:to>
    <xdr:sp>
      <xdr:nvSpPr>
        <xdr:cNvPr id="3" name="AutoShape 166"/>
        <xdr:cNvSpPr>
          <a:spLocks/>
        </xdr:cNvSpPr>
      </xdr:nvSpPr>
      <xdr:spPr>
        <a:xfrm>
          <a:off x="3086100" y="16363950"/>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136</xdr:row>
      <xdr:rowOff>47625</xdr:rowOff>
    </xdr:from>
    <xdr:to>
      <xdr:col>16</xdr:col>
      <xdr:colOff>190500</xdr:colOff>
      <xdr:row>136</xdr:row>
      <xdr:rowOff>142875</xdr:rowOff>
    </xdr:to>
    <xdr:sp>
      <xdr:nvSpPr>
        <xdr:cNvPr id="4" name="AutoShape 167"/>
        <xdr:cNvSpPr>
          <a:spLocks/>
        </xdr:cNvSpPr>
      </xdr:nvSpPr>
      <xdr:spPr>
        <a:xfrm>
          <a:off x="3086100" y="16668750"/>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0</xdr:colOff>
      <xdr:row>9</xdr:row>
      <xdr:rowOff>0</xdr:rowOff>
    </xdr:from>
    <xdr:ext cx="4619625" cy="2038350"/>
    <xdr:sp>
      <xdr:nvSpPr>
        <xdr:cNvPr id="5" name="テキスト ボックス 26"/>
        <xdr:cNvSpPr txBox="1">
          <a:spLocks noChangeArrowheads="1"/>
        </xdr:cNvSpPr>
      </xdr:nvSpPr>
      <xdr:spPr>
        <a:xfrm>
          <a:off x="6943725" y="1733550"/>
          <a:ext cx="4619625" cy="20383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原則として、圧力：小数点第２位まで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温度：小数点第１位まで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金額：整数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焼却施設とリサイクル施設・搬入施設等が同一敷地内にある場合、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原則として焼却施設のみの数値を記入するものとする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(1/3)(2/3)</a:t>
          </a:r>
          <a:r>
            <a:rPr lang="en-US" cap="none" sz="1100" b="0" i="0" u="none" baseline="0">
              <a:solidFill>
                <a:srgbClr val="000000"/>
              </a:solidFill>
              <a:latin typeface="ＭＳ Ｐゴシック"/>
              <a:ea typeface="ＭＳ Ｐゴシック"/>
              <a:cs typeface="ＭＳ Ｐゴシック"/>
            </a:rPr>
            <a:t>については施設ごとに台帳化させていただきます。</a:t>
          </a:r>
        </a:p>
      </xdr:txBody>
    </xdr:sp>
    <xdr:clientData/>
  </xdr:oneCellAnchor>
  <xdr:oneCellAnchor>
    <xdr:from>
      <xdr:col>35</xdr:col>
      <xdr:colOff>38100</xdr:colOff>
      <xdr:row>124</xdr:row>
      <xdr:rowOff>95250</xdr:rowOff>
    </xdr:from>
    <xdr:ext cx="4619625" cy="476250"/>
    <xdr:sp>
      <xdr:nvSpPr>
        <xdr:cNvPr id="6" name="テキスト ボックス 27"/>
        <xdr:cNvSpPr txBox="1">
          <a:spLocks noChangeArrowheads="1"/>
        </xdr:cNvSpPr>
      </xdr:nvSpPr>
      <xdr:spPr>
        <a:xfrm>
          <a:off x="6981825" y="14792325"/>
          <a:ext cx="4619625"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(3/3)</a:t>
          </a:r>
          <a:r>
            <a:rPr lang="en-US" cap="none" sz="1100" b="0" i="0" u="none" baseline="0">
              <a:solidFill>
                <a:srgbClr val="000000"/>
              </a:solidFill>
              <a:latin typeface="ＭＳ Ｐゴシック"/>
              <a:ea typeface="ＭＳ Ｐゴシック"/>
              <a:cs typeface="ＭＳ Ｐゴシック"/>
            </a:rPr>
            <a:t>については一覧表の形でデータを集計・公表いたします。</a:t>
          </a:r>
        </a:p>
      </xdr:txBody>
    </xdr:sp>
    <xdr:clientData/>
  </xdr:oneCellAnchor>
  <xdr:twoCellAnchor>
    <xdr:from>
      <xdr:col>14</xdr:col>
      <xdr:colOff>9525</xdr:colOff>
      <xdr:row>218</xdr:row>
      <xdr:rowOff>38100</xdr:rowOff>
    </xdr:from>
    <xdr:to>
      <xdr:col>15</xdr:col>
      <xdr:colOff>114300</xdr:colOff>
      <xdr:row>218</xdr:row>
      <xdr:rowOff>133350</xdr:rowOff>
    </xdr:to>
    <xdr:sp>
      <xdr:nvSpPr>
        <xdr:cNvPr id="7" name="AutoShape 112"/>
        <xdr:cNvSpPr>
          <a:spLocks/>
        </xdr:cNvSpPr>
      </xdr:nvSpPr>
      <xdr:spPr>
        <a:xfrm>
          <a:off x="2809875" y="29270325"/>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220</xdr:row>
      <xdr:rowOff>19050</xdr:rowOff>
    </xdr:from>
    <xdr:to>
      <xdr:col>15</xdr:col>
      <xdr:colOff>114300</xdr:colOff>
      <xdr:row>220</xdr:row>
      <xdr:rowOff>114300</xdr:rowOff>
    </xdr:to>
    <xdr:sp>
      <xdr:nvSpPr>
        <xdr:cNvPr id="8" name="AutoShape 112"/>
        <xdr:cNvSpPr>
          <a:spLocks/>
        </xdr:cNvSpPr>
      </xdr:nvSpPr>
      <xdr:spPr>
        <a:xfrm>
          <a:off x="2809875" y="29556075"/>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219</xdr:row>
      <xdr:rowOff>95250</xdr:rowOff>
    </xdr:from>
    <xdr:to>
      <xdr:col>22</xdr:col>
      <xdr:colOff>85725</xdr:colOff>
      <xdr:row>221</xdr:row>
      <xdr:rowOff>38100</xdr:rowOff>
    </xdr:to>
    <xdr:sp>
      <xdr:nvSpPr>
        <xdr:cNvPr id="9" name="Rectangle 74"/>
        <xdr:cNvSpPr>
          <a:spLocks/>
        </xdr:cNvSpPr>
      </xdr:nvSpPr>
      <xdr:spPr>
        <a:xfrm>
          <a:off x="3267075" y="29479875"/>
          <a:ext cx="121920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設問</a:t>
          </a:r>
          <a:r>
            <a:rPr lang="en-US" cap="none" sz="1000" b="0" i="0" u="none" baseline="0">
              <a:solidFill>
                <a:srgbClr val="000000"/>
              </a:solidFill>
              <a:latin typeface="ＭＳ Ｐゴシック"/>
              <a:ea typeface="ＭＳ Ｐゴシック"/>
              <a:cs typeface="ＭＳ Ｐゴシック"/>
            </a:rPr>
            <a:t>ⅲ-1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も回答</a:t>
          </a:r>
        </a:p>
      </xdr:txBody>
    </xdr:sp>
    <xdr:clientData/>
  </xdr:twoCellAnchor>
  <xdr:twoCellAnchor>
    <xdr:from>
      <xdr:col>16</xdr:col>
      <xdr:colOff>66675</xdr:colOff>
      <xdr:row>217</xdr:row>
      <xdr:rowOff>104775</xdr:rowOff>
    </xdr:from>
    <xdr:to>
      <xdr:col>22</xdr:col>
      <xdr:colOff>76200</xdr:colOff>
      <xdr:row>219</xdr:row>
      <xdr:rowOff>47625</xdr:rowOff>
    </xdr:to>
    <xdr:sp>
      <xdr:nvSpPr>
        <xdr:cNvPr id="10" name="Rectangle 74"/>
        <xdr:cNvSpPr>
          <a:spLocks/>
        </xdr:cNvSpPr>
      </xdr:nvSpPr>
      <xdr:spPr>
        <a:xfrm>
          <a:off x="3267075" y="29184600"/>
          <a:ext cx="120967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設問</a:t>
          </a:r>
          <a:r>
            <a:rPr lang="en-US" cap="none" sz="1000" b="0" i="0" u="none" baseline="0">
              <a:solidFill>
                <a:srgbClr val="000000"/>
              </a:solidFill>
              <a:latin typeface="ＭＳ Ｐゴシック"/>
              <a:ea typeface="ＭＳ Ｐゴシック"/>
              <a:cs typeface="ＭＳ Ｐゴシック"/>
            </a:rPr>
            <a:t>ⅱ-1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も回答</a:t>
          </a:r>
        </a:p>
      </xdr:txBody>
    </xdr:sp>
    <xdr:clientData/>
  </xdr:twoCellAnchor>
  <xdr:twoCellAnchor>
    <xdr:from>
      <xdr:col>20</xdr:col>
      <xdr:colOff>57150</xdr:colOff>
      <xdr:row>322</xdr:row>
      <xdr:rowOff>38100</xdr:rowOff>
    </xdr:from>
    <xdr:to>
      <xdr:col>21</xdr:col>
      <xdr:colOff>161925</xdr:colOff>
      <xdr:row>322</xdr:row>
      <xdr:rowOff>133350</xdr:rowOff>
    </xdr:to>
    <xdr:sp>
      <xdr:nvSpPr>
        <xdr:cNvPr id="11" name="AutoShape 112"/>
        <xdr:cNvSpPr>
          <a:spLocks/>
        </xdr:cNvSpPr>
      </xdr:nvSpPr>
      <xdr:spPr>
        <a:xfrm>
          <a:off x="4057650" y="45119925"/>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322</xdr:row>
      <xdr:rowOff>9525</xdr:rowOff>
    </xdr:from>
    <xdr:to>
      <xdr:col>28</xdr:col>
      <xdr:colOff>114300</xdr:colOff>
      <xdr:row>323</xdr:row>
      <xdr:rowOff>47625</xdr:rowOff>
    </xdr:to>
    <xdr:sp>
      <xdr:nvSpPr>
        <xdr:cNvPr id="12" name="Rectangle 74"/>
        <xdr:cNvSpPr>
          <a:spLocks/>
        </xdr:cNvSpPr>
      </xdr:nvSpPr>
      <xdr:spPr>
        <a:xfrm>
          <a:off x="4486275" y="45091350"/>
          <a:ext cx="122872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設問５へ</a:t>
          </a:r>
        </a:p>
      </xdr:txBody>
    </xdr:sp>
    <xdr:clientData/>
  </xdr:twoCellAnchor>
  <xdr:twoCellAnchor>
    <xdr:from>
      <xdr:col>13</xdr:col>
      <xdr:colOff>161925</xdr:colOff>
      <xdr:row>338</xdr:row>
      <xdr:rowOff>9525</xdr:rowOff>
    </xdr:from>
    <xdr:to>
      <xdr:col>15</xdr:col>
      <xdr:colOff>66675</xdr:colOff>
      <xdr:row>338</xdr:row>
      <xdr:rowOff>104775</xdr:rowOff>
    </xdr:to>
    <xdr:sp>
      <xdr:nvSpPr>
        <xdr:cNvPr id="13" name="AutoShape 112"/>
        <xdr:cNvSpPr>
          <a:spLocks/>
        </xdr:cNvSpPr>
      </xdr:nvSpPr>
      <xdr:spPr>
        <a:xfrm>
          <a:off x="2762250" y="47529750"/>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340</xdr:row>
      <xdr:rowOff>28575</xdr:rowOff>
    </xdr:from>
    <xdr:to>
      <xdr:col>15</xdr:col>
      <xdr:colOff>66675</xdr:colOff>
      <xdr:row>340</xdr:row>
      <xdr:rowOff>123825</xdr:rowOff>
    </xdr:to>
    <xdr:sp>
      <xdr:nvSpPr>
        <xdr:cNvPr id="14" name="AutoShape 112"/>
        <xdr:cNvSpPr>
          <a:spLocks/>
        </xdr:cNvSpPr>
      </xdr:nvSpPr>
      <xdr:spPr>
        <a:xfrm>
          <a:off x="2762250" y="47853600"/>
          <a:ext cx="304800" cy="95250"/>
        </a:xfrm>
        <a:prstGeom prst="righ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337</xdr:row>
      <xdr:rowOff>95250</xdr:rowOff>
    </xdr:from>
    <xdr:to>
      <xdr:col>22</xdr:col>
      <xdr:colOff>47625</xdr:colOff>
      <xdr:row>339</xdr:row>
      <xdr:rowOff>38100</xdr:rowOff>
    </xdr:to>
    <xdr:sp>
      <xdr:nvSpPr>
        <xdr:cNvPr id="15" name="Rectangle 74"/>
        <xdr:cNvSpPr>
          <a:spLocks/>
        </xdr:cNvSpPr>
      </xdr:nvSpPr>
      <xdr:spPr>
        <a:xfrm>
          <a:off x="3219450" y="47463075"/>
          <a:ext cx="122872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設問（</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）へ</a:t>
          </a:r>
        </a:p>
      </xdr:txBody>
    </xdr:sp>
    <xdr:clientData/>
  </xdr:twoCellAnchor>
  <xdr:twoCellAnchor>
    <xdr:from>
      <xdr:col>16</xdr:col>
      <xdr:colOff>9525</xdr:colOff>
      <xdr:row>339</xdr:row>
      <xdr:rowOff>133350</xdr:rowOff>
    </xdr:from>
    <xdr:to>
      <xdr:col>22</xdr:col>
      <xdr:colOff>38100</xdr:colOff>
      <xdr:row>341</xdr:row>
      <xdr:rowOff>76200</xdr:rowOff>
    </xdr:to>
    <xdr:sp>
      <xdr:nvSpPr>
        <xdr:cNvPr id="16" name="Rectangle 74"/>
        <xdr:cNvSpPr>
          <a:spLocks/>
        </xdr:cNvSpPr>
      </xdr:nvSpPr>
      <xdr:spPr>
        <a:xfrm>
          <a:off x="3209925" y="47805975"/>
          <a:ext cx="122872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設問（</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）へ</a:t>
          </a:r>
        </a:p>
      </xdr:txBody>
    </xdr:sp>
    <xdr:clientData/>
  </xdr:twoCellAnchor>
  <xdr:twoCellAnchor>
    <xdr:from>
      <xdr:col>2</xdr:col>
      <xdr:colOff>171450</xdr:colOff>
      <xdr:row>397</xdr:row>
      <xdr:rowOff>142875</xdr:rowOff>
    </xdr:from>
    <xdr:to>
      <xdr:col>31</xdr:col>
      <xdr:colOff>114300</xdr:colOff>
      <xdr:row>407</xdr:row>
      <xdr:rowOff>114300</xdr:rowOff>
    </xdr:to>
    <xdr:sp>
      <xdr:nvSpPr>
        <xdr:cNvPr id="17" name="Rectangle 401"/>
        <xdr:cNvSpPr>
          <a:spLocks/>
        </xdr:cNvSpPr>
      </xdr:nvSpPr>
      <xdr:spPr>
        <a:xfrm>
          <a:off x="581025" y="56654700"/>
          <a:ext cx="5734050" cy="1495425"/>
        </a:xfrm>
        <a:prstGeom prst="rect">
          <a:avLst/>
        </a:prstGeom>
        <a:noFill/>
        <a:ln w="9525"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398</xdr:row>
      <xdr:rowOff>133350</xdr:rowOff>
    </xdr:from>
    <xdr:to>
      <xdr:col>5</xdr:col>
      <xdr:colOff>133350</xdr:colOff>
      <xdr:row>406</xdr:row>
      <xdr:rowOff>28575</xdr:rowOff>
    </xdr:to>
    <xdr:sp>
      <xdr:nvSpPr>
        <xdr:cNvPr id="18" name="AutoShape 403"/>
        <xdr:cNvSpPr>
          <a:spLocks/>
        </xdr:cNvSpPr>
      </xdr:nvSpPr>
      <xdr:spPr>
        <a:xfrm>
          <a:off x="847725" y="56797575"/>
          <a:ext cx="295275" cy="1114425"/>
        </a:xfrm>
        <a:prstGeom prst="downArrow">
          <a:avLst>
            <a:gd name="adj" fmla="val 712"/>
          </a:avLst>
        </a:prstGeom>
        <a:solidFill>
          <a:srgbClr val="FFC000"/>
        </a:solidFill>
        <a:ln w="9525"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408</xdr:row>
      <xdr:rowOff>28575</xdr:rowOff>
    </xdr:from>
    <xdr:to>
      <xdr:col>26</xdr:col>
      <xdr:colOff>47625</xdr:colOff>
      <xdr:row>409</xdr:row>
      <xdr:rowOff>76200</xdr:rowOff>
    </xdr:to>
    <xdr:sp>
      <xdr:nvSpPr>
        <xdr:cNvPr id="19" name="Text Box 404"/>
        <xdr:cNvSpPr txBox="1">
          <a:spLocks noChangeArrowheads="1"/>
        </xdr:cNvSpPr>
      </xdr:nvSpPr>
      <xdr:spPr>
        <a:xfrm>
          <a:off x="923925" y="58216800"/>
          <a:ext cx="4324350" cy="200025"/>
        </a:xfrm>
        <a:prstGeom prst="rect">
          <a:avLst/>
        </a:prstGeom>
        <a:noFill/>
        <a:ln w="9525" cmpd="sng">
          <a:noFill/>
        </a:ln>
      </xdr:spPr>
      <xdr:txBody>
        <a:bodyPr vertOverflow="clip" wrap="square" lIns="74295" tIns="8890" rIns="74295" bIns="8890"/>
        <a:p>
          <a:pPr algn="ctr">
            <a:defRPr/>
          </a:pPr>
          <a:r>
            <a:rPr lang="en-US" cap="none" sz="1000" b="0" i="0" u="none" baseline="0">
              <a:solidFill>
                <a:srgbClr val="000000"/>
              </a:solidFill>
              <a:latin typeface="ＭＳ Ｐゴシック"/>
              <a:ea typeface="ＭＳ Ｐゴシック"/>
              <a:cs typeface="ＭＳ Ｐゴシック"/>
            </a:rPr>
            <a:t>参考</a:t>
          </a:r>
          <a:r>
            <a:rPr lang="en-US" cap="none" sz="1000" b="0" i="0" u="none" baseline="0">
              <a:solidFill>
                <a:srgbClr val="000000"/>
              </a:solidFill>
              <a:latin typeface="ＭＳ Ｐゴシック"/>
              <a:ea typeface="ＭＳ Ｐゴシック"/>
              <a:cs typeface="ＭＳ Ｐゴシック"/>
            </a:rPr>
            <a:t>　送電容量制約による出力制御順</a:t>
          </a:r>
        </a:p>
      </xdr:txBody>
    </xdr:sp>
    <xdr:clientData/>
  </xdr:twoCellAnchor>
  <xdr:twoCellAnchor>
    <xdr:from>
      <xdr:col>5</xdr:col>
      <xdr:colOff>161925</xdr:colOff>
      <xdr:row>398</xdr:row>
      <xdr:rowOff>95250</xdr:rowOff>
    </xdr:from>
    <xdr:to>
      <xdr:col>32</xdr:col>
      <xdr:colOff>19050</xdr:colOff>
      <xdr:row>406</xdr:row>
      <xdr:rowOff>114300</xdr:rowOff>
    </xdr:to>
    <xdr:sp>
      <xdr:nvSpPr>
        <xdr:cNvPr id="20" name="Text Box 402"/>
        <xdr:cNvSpPr txBox="1">
          <a:spLocks noChangeArrowheads="1"/>
        </xdr:cNvSpPr>
      </xdr:nvSpPr>
      <xdr:spPr>
        <a:xfrm>
          <a:off x="1171575" y="56759475"/>
          <a:ext cx="5248275" cy="1238250"/>
        </a:xfrm>
        <a:prstGeom prst="rect">
          <a:avLst/>
        </a:prstGeom>
        <a:noFill/>
        <a:ln w="9525" cmpd="sng">
          <a:noFill/>
        </a:ln>
      </xdr:spPr>
      <xdr:txBody>
        <a:bodyPr vertOverflow="clip" wrap="square"/>
        <a:p>
          <a:pPr algn="just">
            <a:defRPr/>
          </a:pPr>
          <a:r>
            <a:rPr lang="en-US" cap="none" sz="900" b="0" i="0" u="none" baseline="0">
              <a:solidFill>
                <a:srgbClr val="000000"/>
              </a:solidFill>
              <a:latin typeface="ＭＳ Ｐゴシック"/>
              <a:ea typeface="ＭＳ Ｐゴシック"/>
              <a:cs typeface="ＭＳ Ｐゴシック"/>
            </a:rPr>
            <a:t>①調整力（火力等）（電源</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）、火力等（電源</a:t>
          </a:r>
          <a:r>
            <a:rPr lang="en-US" cap="none" sz="900" b="0" i="0" u="none" baseline="0">
              <a:solidFill>
                <a:srgbClr val="000000"/>
              </a:solidFill>
              <a:latin typeface="ＭＳ Ｐゴシック"/>
              <a:ea typeface="ＭＳ Ｐゴシック"/>
              <a:cs typeface="ＭＳ Ｐゴシック"/>
            </a:rPr>
            <a:t>Ⅱ</a:t>
          </a:r>
          <a:r>
            <a:rPr lang="en-US" cap="none" sz="900" b="0" i="0" u="none" baseline="0">
              <a:solidFill>
                <a:srgbClr val="000000"/>
              </a:solidFill>
              <a:latin typeface="ＭＳ Ｐゴシック"/>
              <a:ea typeface="ＭＳ Ｐゴシック"/>
              <a:cs typeface="ＭＳ Ｐゴシック"/>
            </a:rPr>
            <a:t>）の出力制御、揚水の揚</a:t>
          </a:r>
          <a:r>
            <a:rPr lang="en-US" cap="none" sz="900" b="0" i="0" u="none" baseline="0">
              <a:solidFill>
                <a:srgbClr val="000000"/>
              </a:solidFill>
              <a:latin typeface="ＭＳ Ｐゴシック"/>
              <a:ea typeface="ＭＳ Ｐゴシック"/>
              <a:cs typeface="ＭＳ Ｐゴシック"/>
            </a:rPr>
            <a:t>水運転、貯蔵装置の充電</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②ノンファーム型接続火力等（電源</a:t>
          </a:r>
          <a:r>
            <a:rPr lang="en-US" cap="none" sz="900" b="0" i="0" u="none" baseline="0">
              <a:solidFill>
                <a:srgbClr val="000000"/>
              </a:solidFill>
              <a:latin typeface="ＭＳ Ｐゴシック"/>
              <a:ea typeface="ＭＳ Ｐゴシック"/>
              <a:cs typeface="ＭＳ Ｐゴシック"/>
            </a:rPr>
            <a:t>Ⅲ</a:t>
          </a:r>
          <a:r>
            <a:rPr lang="en-US" cap="none" sz="900" b="0" i="0" u="none" baseline="0">
              <a:solidFill>
                <a:srgbClr val="000000"/>
              </a:solidFill>
              <a:latin typeface="ＭＳ Ｐゴシック"/>
              <a:ea typeface="ＭＳ Ｐゴシック"/>
              <a:cs typeface="ＭＳ Ｐゴシック"/>
            </a:rPr>
            <a:t>）の出力制御</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③ファーム型接続火力等（電源</a:t>
          </a:r>
          <a:r>
            <a:rPr lang="en-US" cap="none" sz="900" b="0" i="0" u="none" baseline="0">
              <a:solidFill>
                <a:srgbClr val="000000"/>
              </a:solidFill>
              <a:latin typeface="ＭＳ Ｐゴシック"/>
              <a:ea typeface="ＭＳ Ｐゴシック"/>
              <a:cs typeface="ＭＳ Ｐゴシック"/>
            </a:rPr>
            <a:t>Ⅲ</a:t>
          </a:r>
          <a:r>
            <a:rPr lang="en-US" cap="none" sz="900" b="0" i="0" u="none" baseline="0">
              <a:solidFill>
                <a:srgbClr val="000000"/>
              </a:solidFill>
              <a:latin typeface="ＭＳ Ｐゴシック"/>
              <a:ea typeface="ＭＳ Ｐゴシック"/>
              <a:cs typeface="ＭＳ Ｐゴシック"/>
            </a:rPr>
            <a:t>）の出力制御</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④ノンファーム型接続バイオマス（専焼、地域資源（出力制御困難なものを</a:t>
          </a:r>
          <a:r>
            <a:rPr lang="en-US" cap="none" sz="900" b="0" i="0" u="none" baseline="0">
              <a:solidFill>
                <a:srgbClr val="000000"/>
              </a:solidFill>
              <a:latin typeface="ＭＳ Ｐゴシック"/>
              <a:ea typeface="ＭＳ Ｐゴシック"/>
              <a:cs typeface="ＭＳ Ｐゴシック"/>
            </a:rPr>
            <a:t>除く））の出力制御</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⑤ノンファーム型接続太陽光、風力の出力制御</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⑥その他のノンファーム型接続電源の出力制御</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（地域資源（出力制御困難なもの）及び長期固定電源）</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tables/table1.xml><?xml version="1.0" encoding="utf-8"?>
<table xmlns="http://schemas.openxmlformats.org/spreadsheetml/2006/main" id="1" name="テーブル1" displayName="テーブル1" ref="A2:BM3" comment="" totalsRowShown="0">
  <autoFilter ref="A2:BM3"/>
  <tableColumns count="65">
    <tableColumn id="1" name="新NO"/>
    <tableColumn id="2" name="KEY"/>
    <tableColumn id="3" name="回答"/>
    <tableColumn id="4" name="整理番号"/>
    <tableColumn id="6" name="地区"/>
    <tableColumn id="7" name="都道府県名"/>
    <tableColumn id="8" name="設置者"/>
    <tableColumn id="9" name="施設名"/>
    <tableColumn id="10" name="所在地"/>
    <tableColumn id="11" name="記入者部署"/>
    <tableColumn id="13" name="記入者電話番号"/>
    <tableColumn id="14" name="焼却炉_形式"/>
    <tableColumn id="15" name="焼却炉_全炉合計処理能力"/>
    <tableColumn id="16" name="焼却炉_数"/>
    <tableColumn id="17" name="焼却炉_処理方式"/>
    <tableColumn id="18" name="焼却炉_メーカー名"/>
    <tableColumn id="19" name="焼却炉_竣工年月"/>
    <tableColumn id="20" name="焼却炉_設計発熱量_最高"/>
    <tableColumn id="21" name="焼却炉_設計発熱量_基準"/>
    <tableColumn id="22" name="焼却炉_設計発熱量_最低"/>
    <tableColumn id="23" name="ボイラ_蒸気圧力"/>
    <tableColumn id="24" name="ボイラ_蒸気温度"/>
    <tableColumn id="25" name="ボイラ_1基当り蒸発量"/>
    <tableColumn id="26" name="ボイラ_基数"/>
    <tableColumn id="41" name="電気_受電方式"/>
    <tableColumn id="42" name="電気_受電回線数"/>
    <tableColumn id="43" name="電気_受電電圧（ｋV）"/>
    <tableColumn id="44" name="主変圧器容量(kVA)"/>
    <tableColumn id="45" name="発電設備_タービン形式"/>
    <tableColumn id="46" name="発電設備_1台当り発電出力"/>
    <tableColumn id="47" name="発電設備_発電機数"/>
    <tableColumn id="54" name="蒸気タービン以外の_x000A_常用発電機出力(kW/台)"/>
    <tableColumn id="55" name="発電機種類"/>
    <tableColumn id="56" name="余熱利用設備_地域冷暖房_熱供給先"/>
    <tableColumn id="57" name="余熱利用設備_地域冷暖房__x000A_無償有償"/>
    <tableColumn id="58" name="余熱利用設備_地域冷暖房__x000A_熱供給能力"/>
    <tableColumn id="59" name="余熱利用設備_地域冷暖房__x000A_熱供給方式"/>
    <tableColumn id="60" name="余熱利用設備_公共施設__x000A_熱供給先"/>
    <tableColumn id="61" name="余熱利用設備_公共施設__x000A_無償有償"/>
    <tableColumn id="62" name="余熱利用設備_公共施設__x000A_熱供給能力"/>
    <tableColumn id="63" name="余熱利用設備_公共施設__x000A_熱供給方式"/>
    <tableColumn id="64" name="余熱利用設備_その他__x000A_熱供給先"/>
    <tableColumn id="65" name="余熱利用設備_その他__x000A_無償有償"/>
    <tableColumn id="66" name="余熱利用設備_その他__x000A_熱供給能力"/>
    <tableColumn id="67" name="余熱利用設備_その他__x000A_熱供給方式"/>
    <tableColumn id="68" name="H30_契約電力_主契約"/>
    <tableColumn id="69" name="H30_契約電力_自家発補給"/>
    <tableColumn id="12" name="H30_受電電力量"/>
    <tableColumn id="27" name="H30_受電電力量(金額)"/>
    <tableColumn id="28" name="H30_受電契約形態"/>
    <tableColumn id="29" name="H30_受電契約電力会社名"/>
    <tableColumn id="70" name="H30_発電電力量"/>
    <tableColumn id="71" name="H30_売電電力量"/>
    <tableColumn id="73" name="H30選択制度_x000A_(FIT,RPS分離,RPS一括)"/>
    <tableColumn id="74" name="H30_売電収入_x000A_(バイオマス分)"/>
    <tableColumn id="75" name="H30 売電収入_x000A_(非ﾊﾞｲｵﾏｽ分)"/>
    <tableColumn id="30" name="H30 売電契約形態(入札、随意契約)"/>
    <tableColumn id="31" name="H30 売電契約電力会社名"/>
    <tableColumn id="32" name="H30 売電先指定有無"/>
    <tableColumn id="76" name="H30 RPS分離分、_x000A_売却RPS量"/>
    <tableColumn id="77" name="H30_売熱供給量"/>
    <tableColumn id="78" name="H30_売熱収入"/>
    <tableColumn id="79" name="H30_ごみ焼却量"/>
    <tableColumn id="88" name="H30_発電端効率"/>
    <tableColumn id="89" name="H30_バイオマス比率__x000A_年間平均"/>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D489"/>
  <sheetViews>
    <sheetView view="pageBreakPreview" zoomScaleSheetLayoutView="100" workbookViewId="0" topLeftCell="A1">
      <selection activeCell="V86" sqref="V86:Y86"/>
    </sheetView>
  </sheetViews>
  <sheetFormatPr defaultColWidth="9.00390625" defaultRowHeight="13.5"/>
  <cols>
    <col min="1" max="1" width="2.75390625" style="324" customWidth="1"/>
    <col min="2" max="5" width="2.625" style="272" customWidth="1"/>
    <col min="6" max="6" width="2.50390625" style="272" customWidth="1"/>
    <col min="7" max="32" width="2.625" style="272" customWidth="1"/>
    <col min="33" max="33" width="2.375" style="272" customWidth="1"/>
    <col min="34" max="35" width="2.375" style="345" customWidth="1"/>
    <col min="36" max="62" width="3.625" style="272" customWidth="1"/>
    <col min="63" max="16384" width="9.00390625" style="272" customWidth="1"/>
  </cols>
  <sheetData>
    <row r="1" spans="1:35" ht="13.5" customHeight="1">
      <c r="A1" s="615" t="s">
        <v>684</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426" t="s">
        <v>0</v>
      </c>
      <c r="AB1" s="617"/>
      <c r="AC1" s="617"/>
      <c r="AD1" s="617"/>
      <c r="AE1" s="617"/>
      <c r="AF1" s="617"/>
      <c r="AG1" s="617"/>
      <c r="AH1" s="387"/>
      <c r="AI1" s="387"/>
    </row>
    <row r="2" spans="1:35" ht="13.5" customHeight="1">
      <c r="A2" s="616"/>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8"/>
      <c r="AB2" s="619"/>
      <c r="AC2" s="619"/>
      <c r="AD2" s="619"/>
      <c r="AE2" s="619"/>
      <c r="AF2" s="619"/>
      <c r="AG2" s="620"/>
      <c r="AH2" s="273"/>
      <c r="AI2" s="273"/>
    </row>
    <row r="3" spans="1:36" ht="16.5" customHeight="1">
      <c r="A3" s="274" t="s">
        <v>1</v>
      </c>
      <c r="B3" s="275"/>
      <c r="C3" s="275"/>
      <c r="D3" s="275"/>
      <c r="E3" s="275"/>
      <c r="F3" s="275"/>
      <c r="G3" s="275"/>
      <c r="H3" s="80" t="s">
        <v>226</v>
      </c>
      <c r="I3" s="621" t="s">
        <v>681</v>
      </c>
      <c r="J3" s="621"/>
      <c r="K3" s="621"/>
      <c r="L3" s="621"/>
      <c r="M3" s="621"/>
      <c r="N3" s="621"/>
      <c r="O3" s="621"/>
      <c r="P3" s="621"/>
      <c r="Q3" s="79" t="s">
        <v>227</v>
      </c>
      <c r="R3" s="79"/>
      <c r="S3" s="79"/>
      <c r="T3" s="79" t="s">
        <v>224</v>
      </c>
      <c r="U3" s="621" t="s">
        <v>943</v>
      </c>
      <c r="V3" s="621"/>
      <c r="W3" s="621"/>
      <c r="X3" s="621"/>
      <c r="Y3" s="621"/>
      <c r="Z3" s="621"/>
      <c r="AA3" s="621"/>
      <c r="AB3" s="621"/>
      <c r="AC3" s="621"/>
      <c r="AD3" s="621"/>
      <c r="AE3" s="621"/>
      <c r="AF3" s="621"/>
      <c r="AG3" s="622"/>
      <c r="AH3" s="380"/>
      <c r="AI3" s="380"/>
      <c r="AJ3" s="3" t="s">
        <v>676</v>
      </c>
    </row>
    <row r="4" spans="1:35" ht="16.5" customHeight="1">
      <c r="A4" s="609" t="s">
        <v>2</v>
      </c>
      <c r="B4" s="610"/>
      <c r="C4" s="610"/>
      <c r="D4" s="610"/>
      <c r="E4" s="610"/>
      <c r="F4" s="610"/>
      <c r="G4" s="610"/>
      <c r="H4" s="602" t="s">
        <v>3</v>
      </c>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4"/>
      <c r="AH4" s="380"/>
      <c r="AI4" s="380"/>
    </row>
    <row r="5" spans="1:35" ht="16.5" customHeight="1">
      <c r="A5" s="609" t="s">
        <v>4</v>
      </c>
      <c r="B5" s="610"/>
      <c r="C5" s="610"/>
      <c r="D5" s="610"/>
      <c r="E5" s="610"/>
      <c r="F5" s="610"/>
      <c r="G5" s="610"/>
      <c r="H5" s="602" t="s">
        <v>5</v>
      </c>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4"/>
      <c r="AH5" s="380"/>
      <c r="AI5" s="380"/>
    </row>
    <row r="6" spans="1:35" ht="16.5" customHeight="1">
      <c r="A6" s="609" t="s">
        <v>6</v>
      </c>
      <c r="B6" s="610"/>
      <c r="C6" s="610"/>
      <c r="D6" s="610"/>
      <c r="E6" s="610"/>
      <c r="F6" s="610"/>
      <c r="G6" s="610"/>
      <c r="H6" s="602" t="s">
        <v>7</v>
      </c>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4"/>
      <c r="AH6" s="380"/>
      <c r="AI6" s="380"/>
    </row>
    <row r="7" spans="1:35" ht="16.5" customHeight="1">
      <c r="A7" s="609" t="s">
        <v>685</v>
      </c>
      <c r="B7" s="610"/>
      <c r="C7" s="610"/>
      <c r="D7" s="610"/>
      <c r="E7" s="610"/>
      <c r="F7" s="610"/>
      <c r="G7" s="611"/>
      <c r="H7" s="612"/>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4"/>
      <c r="AH7" s="380"/>
      <c r="AI7" s="380"/>
    </row>
    <row r="8" spans="1:35" ht="13.5" customHeight="1">
      <c r="A8" s="595" t="s">
        <v>686</v>
      </c>
      <c r="B8" s="596"/>
      <c r="C8" s="596"/>
      <c r="D8" s="596"/>
      <c r="E8" s="596"/>
      <c r="F8" s="596"/>
      <c r="G8" s="596"/>
      <c r="H8" s="596"/>
      <c r="I8" s="596"/>
      <c r="J8" s="596"/>
      <c r="K8" s="599" t="s">
        <v>9</v>
      </c>
      <c r="L8" s="600"/>
      <c r="M8" s="600"/>
      <c r="N8" s="600"/>
      <c r="O8" s="601"/>
      <c r="P8" s="602" t="s">
        <v>944</v>
      </c>
      <c r="Q8" s="603"/>
      <c r="R8" s="603"/>
      <c r="S8" s="603"/>
      <c r="T8" s="603"/>
      <c r="U8" s="603"/>
      <c r="V8" s="603"/>
      <c r="W8" s="603"/>
      <c r="X8" s="603"/>
      <c r="Y8" s="603"/>
      <c r="Z8" s="603"/>
      <c r="AA8" s="603"/>
      <c r="AB8" s="603"/>
      <c r="AC8" s="603"/>
      <c r="AD8" s="603"/>
      <c r="AE8" s="603"/>
      <c r="AF8" s="603"/>
      <c r="AG8" s="604"/>
      <c r="AH8" s="277"/>
      <c r="AI8" s="277"/>
    </row>
    <row r="9" spans="1:35" ht="13.5" customHeight="1">
      <c r="A9" s="597"/>
      <c r="B9" s="598"/>
      <c r="C9" s="598"/>
      <c r="D9" s="598"/>
      <c r="E9" s="598"/>
      <c r="F9" s="598"/>
      <c r="G9" s="598"/>
      <c r="H9" s="598"/>
      <c r="I9" s="598"/>
      <c r="J9" s="598"/>
      <c r="K9" s="605" t="s">
        <v>11</v>
      </c>
      <c r="L9" s="606"/>
      <c r="M9" s="606"/>
      <c r="N9" s="606"/>
      <c r="O9" s="607"/>
      <c r="P9" s="602" t="s">
        <v>945</v>
      </c>
      <c r="Q9" s="603"/>
      <c r="R9" s="603"/>
      <c r="S9" s="603"/>
      <c r="T9" s="603"/>
      <c r="U9" s="608"/>
      <c r="V9" s="599" t="s">
        <v>13</v>
      </c>
      <c r="W9" s="600"/>
      <c r="X9" s="600"/>
      <c r="Y9" s="600"/>
      <c r="Z9" s="601"/>
      <c r="AA9" s="602" t="s">
        <v>947</v>
      </c>
      <c r="AB9" s="603"/>
      <c r="AC9" s="603"/>
      <c r="AD9" s="603"/>
      <c r="AE9" s="603"/>
      <c r="AF9" s="603"/>
      <c r="AG9" s="604"/>
      <c r="AH9" s="380"/>
      <c r="AI9" s="380"/>
    </row>
    <row r="10" spans="1:35" ht="12" customHeight="1">
      <c r="A10" s="376"/>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80"/>
      <c r="AH10" s="281"/>
      <c r="AI10" s="281"/>
    </row>
    <row r="11" spans="1:35" ht="3" customHeight="1">
      <c r="A11" s="593">
        <v>7</v>
      </c>
      <c r="B11" s="422" t="s">
        <v>678</v>
      </c>
      <c r="C11" s="423"/>
      <c r="D11" s="423"/>
      <c r="E11" s="423"/>
      <c r="F11" s="281"/>
      <c r="G11" s="281"/>
      <c r="H11" s="281"/>
      <c r="I11" s="281"/>
      <c r="J11" s="281"/>
      <c r="K11" s="281"/>
      <c r="L11" s="281"/>
      <c r="M11" s="282"/>
      <c r="N11" s="282"/>
      <c r="O11" s="282"/>
      <c r="P11" s="282"/>
      <c r="Q11" s="282"/>
      <c r="R11" s="282"/>
      <c r="S11" s="282"/>
      <c r="T11" s="282"/>
      <c r="U11" s="282"/>
      <c r="V11" s="282"/>
      <c r="W11" s="282"/>
      <c r="X11" s="282"/>
      <c r="Y11" s="282"/>
      <c r="Z11" s="282"/>
      <c r="AA11" s="282"/>
      <c r="AB11" s="282"/>
      <c r="AC11" s="282"/>
      <c r="AD11" s="282"/>
      <c r="AE11" s="282"/>
      <c r="AF11" s="282"/>
      <c r="AG11" s="283"/>
      <c r="AH11" s="281"/>
      <c r="AI11" s="281"/>
    </row>
    <row r="12" spans="1:35" ht="18" customHeight="1">
      <c r="A12" s="592"/>
      <c r="B12" s="425"/>
      <c r="C12" s="426"/>
      <c r="D12" s="426"/>
      <c r="E12" s="426"/>
      <c r="F12" s="558" t="s">
        <v>949</v>
      </c>
      <c r="G12" s="559"/>
      <c r="H12" s="559"/>
      <c r="I12" s="559"/>
      <c r="J12" s="559"/>
      <c r="K12" s="559"/>
      <c r="L12" s="560"/>
      <c r="M12" s="565" t="s">
        <v>14</v>
      </c>
      <c r="N12" s="566"/>
      <c r="O12" s="566"/>
      <c r="P12" s="566"/>
      <c r="Q12" s="566"/>
      <c r="R12" s="566"/>
      <c r="S12" s="594"/>
      <c r="T12" s="459">
        <v>600</v>
      </c>
      <c r="U12" s="459"/>
      <c r="V12" s="459"/>
      <c r="W12" s="459"/>
      <c r="X12" s="459"/>
      <c r="Y12" s="277" t="s">
        <v>223</v>
      </c>
      <c r="Z12" s="277"/>
      <c r="AA12" s="277"/>
      <c r="AB12" s="426" t="s">
        <v>15</v>
      </c>
      <c r="AC12" s="426"/>
      <c r="AD12" s="427"/>
      <c r="AE12" s="558">
        <v>2</v>
      </c>
      <c r="AF12" s="560"/>
      <c r="AG12" s="284"/>
      <c r="AH12" s="281"/>
      <c r="AI12" s="281"/>
    </row>
    <row r="13" spans="1:35" ht="3" customHeight="1">
      <c r="A13" s="592"/>
      <c r="B13" s="425"/>
      <c r="C13" s="426"/>
      <c r="D13" s="426"/>
      <c r="E13" s="426"/>
      <c r="F13" s="281"/>
      <c r="G13" s="281"/>
      <c r="H13" s="281"/>
      <c r="I13" s="281"/>
      <c r="J13" s="281"/>
      <c r="K13" s="281"/>
      <c r="L13" s="281"/>
      <c r="M13" s="281"/>
      <c r="N13" s="380"/>
      <c r="O13" s="380"/>
      <c r="P13" s="380"/>
      <c r="Q13" s="380"/>
      <c r="R13" s="380"/>
      <c r="S13" s="380"/>
      <c r="T13" s="281"/>
      <c r="U13" s="281"/>
      <c r="V13" s="281"/>
      <c r="W13" s="281"/>
      <c r="X13" s="281"/>
      <c r="Y13" s="285"/>
      <c r="Z13" s="285"/>
      <c r="AA13" s="285"/>
      <c r="AB13" s="281"/>
      <c r="AC13" s="281"/>
      <c r="AD13" s="281"/>
      <c r="AE13" s="281"/>
      <c r="AF13" s="281"/>
      <c r="AG13" s="284"/>
      <c r="AH13" s="281"/>
      <c r="AI13" s="281"/>
    </row>
    <row r="14" spans="1:35" ht="3" customHeight="1">
      <c r="A14" s="592" t="s">
        <v>16</v>
      </c>
      <c r="B14" s="425" t="s">
        <v>17</v>
      </c>
      <c r="C14" s="426"/>
      <c r="D14" s="426"/>
      <c r="E14" s="426"/>
      <c r="F14" s="281"/>
      <c r="G14" s="281"/>
      <c r="H14" s="281"/>
      <c r="I14" s="281"/>
      <c r="J14" s="281"/>
      <c r="K14" s="281"/>
      <c r="L14" s="281"/>
      <c r="M14" s="426" t="s">
        <v>18</v>
      </c>
      <c r="N14" s="426"/>
      <c r="O14" s="426"/>
      <c r="P14" s="426"/>
      <c r="Q14" s="277"/>
      <c r="R14" s="277"/>
      <c r="S14" s="277"/>
      <c r="T14" s="281"/>
      <c r="U14" s="281"/>
      <c r="V14" s="281"/>
      <c r="W14" s="549" t="s">
        <v>666</v>
      </c>
      <c r="X14" s="549"/>
      <c r="Y14" s="549"/>
      <c r="Z14" s="549"/>
      <c r="AA14" s="549"/>
      <c r="AB14" s="281"/>
      <c r="AC14" s="281"/>
      <c r="AD14" s="281"/>
      <c r="AE14" s="281"/>
      <c r="AF14" s="281"/>
      <c r="AG14" s="284"/>
      <c r="AH14" s="281"/>
      <c r="AI14" s="281"/>
    </row>
    <row r="15" spans="1:35" ht="18" customHeight="1">
      <c r="A15" s="592"/>
      <c r="B15" s="425"/>
      <c r="C15" s="426"/>
      <c r="D15" s="426"/>
      <c r="E15" s="426"/>
      <c r="F15" s="558" t="s">
        <v>950</v>
      </c>
      <c r="G15" s="559"/>
      <c r="H15" s="559"/>
      <c r="I15" s="559"/>
      <c r="J15" s="559"/>
      <c r="K15" s="559"/>
      <c r="L15" s="560"/>
      <c r="M15" s="426"/>
      <c r="N15" s="426"/>
      <c r="O15" s="426"/>
      <c r="P15" s="426"/>
      <c r="Q15" s="558" t="s">
        <v>44</v>
      </c>
      <c r="R15" s="559"/>
      <c r="S15" s="559"/>
      <c r="T15" s="559"/>
      <c r="U15" s="559"/>
      <c r="V15" s="560"/>
      <c r="W15" s="549"/>
      <c r="X15" s="549"/>
      <c r="Y15" s="549"/>
      <c r="Z15" s="549"/>
      <c r="AA15" s="549"/>
      <c r="AB15" s="558">
        <v>1998</v>
      </c>
      <c r="AC15" s="559"/>
      <c r="AD15" s="559"/>
      <c r="AE15" s="559"/>
      <c r="AF15" s="560"/>
      <c r="AG15" s="284"/>
      <c r="AH15" s="281"/>
      <c r="AI15" s="281"/>
    </row>
    <row r="16" spans="1:35" ht="3" customHeight="1">
      <c r="A16" s="592"/>
      <c r="B16" s="425"/>
      <c r="C16" s="426"/>
      <c r="D16" s="426"/>
      <c r="E16" s="426"/>
      <c r="F16" s="281"/>
      <c r="G16" s="281"/>
      <c r="H16" s="281"/>
      <c r="I16" s="281"/>
      <c r="J16" s="281"/>
      <c r="K16" s="281"/>
      <c r="L16" s="281"/>
      <c r="M16" s="426"/>
      <c r="N16" s="426"/>
      <c r="O16" s="426"/>
      <c r="P16" s="426"/>
      <c r="Q16" s="277"/>
      <c r="R16" s="277"/>
      <c r="S16" s="277"/>
      <c r="T16" s="281"/>
      <c r="U16" s="281"/>
      <c r="V16" s="281"/>
      <c r="W16" s="549"/>
      <c r="X16" s="549"/>
      <c r="Y16" s="549"/>
      <c r="Z16" s="549"/>
      <c r="AA16" s="549"/>
      <c r="AB16" s="281"/>
      <c r="AC16" s="281"/>
      <c r="AD16" s="281"/>
      <c r="AE16" s="281"/>
      <c r="AF16" s="281"/>
      <c r="AG16" s="284"/>
      <c r="AH16" s="281"/>
      <c r="AI16" s="281"/>
    </row>
    <row r="17" spans="1:35" ht="9" customHeight="1">
      <c r="A17" s="592"/>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4"/>
      <c r="AH17" s="281"/>
      <c r="AI17" s="281"/>
    </row>
    <row r="18" spans="1:35" ht="3" customHeight="1">
      <c r="A18" s="592"/>
      <c r="B18" s="425" t="s">
        <v>21</v>
      </c>
      <c r="C18" s="426"/>
      <c r="D18" s="426"/>
      <c r="E18" s="426"/>
      <c r="F18" s="426"/>
      <c r="G18" s="426"/>
      <c r="H18" s="426"/>
      <c r="I18" s="426" t="s">
        <v>22</v>
      </c>
      <c r="J18" s="426"/>
      <c r="K18" s="277"/>
      <c r="L18" s="277"/>
      <c r="M18" s="281"/>
      <c r="N18" s="281"/>
      <c r="O18" s="281"/>
      <c r="P18" s="426" t="s">
        <v>23</v>
      </c>
      <c r="Q18" s="426"/>
      <c r="R18" s="281"/>
      <c r="S18" s="277"/>
      <c r="T18" s="277"/>
      <c r="U18" s="380"/>
      <c r="V18" s="281"/>
      <c r="W18" s="426" t="s">
        <v>24</v>
      </c>
      <c r="X18" s="426"/>
      <c r="Y18" s="281"/>
      <c r="Z18" s="281"/>
      <c r="AA18" s="281"/>
      <c r="AB18" s="281"/>
      <c r="AC18" s="281"/>
      <c r="AD18" s="281"/>
      <c r="AE18" s="281"/>
      <c r="AF18" s="281"/>
      <c r="AG18" s="284"/>
      <c r="AH18" s="281"/>
      <c r="AI18" s="281"/>
    </row>
    <row r="19" spans="1:35" ht="9" customHeight="1">
      <c r="A19" s="592"/>
      <c r="B19" s="425"/>
      <c r="C19" s="426"/>
      <c r="D19" s="426"/>
      <c r="E19" s="426"/>
      <c r="F19" s="426"/>
      <c r="G19" s="426"/>
      <c r="H19" s="426"/>
      <c r="I19" s="426"/>
      <c r="J19" s="426"/>
      <c r="K19" s="524">
        <v>12100</v>
      </c>
      <c r="L19" s="525"/>
      <c r="M19" s="525"/>
      <c r="N19" s="526"/>
      <c r="O19" s="277"/>
      <c r="P19" s="426"/>
      <c r="Q19" s="426"/>
      <c r="R19" s="524">
        <v>9600</v>
      </c>
      <c r="S19" s="525"/>
      <c r="T19" s="525"/>
      <c r="U19" s="526"/>
      <c r="V19" s="277"/>
      <c r="W19" s="426"/>
      <c r="X19" s="426"/>
      <c r="Y19" s="524">
        <v>7100</v>
      </c>
      <c r="Z19" s="525"/>
      <c r="AA19" s="525"/>
      <c r="AB19" s="526"/>
      <c r="AC19" s="277"/>
      <c r="AD19" s="277"/>
      <c r="AE19" s="277"/>
      <c r="AF19" s="277"/>
      <c r="AG19" s="284"/>
      <c r="AH19" s="281"/>
      <c r="AI19" s="281"/>
    </row>
    <row r="20" spans="1:35" ht="9" customHeight="1">
      <c r="A20" s="592"/>
      <c r="B20" s="425"/>
      <c r="C20" s="426"/>
      <c r="D20" s="426"/>
      <c r="E20" s="426"/>
      <c r="F20" s="426"/>
      <c r="G20" s="426"/>
      <c r="H20" s="426"/>
      <c r="I20" s="426"/>
      <c r="J20" s="426"/>
      <c r="K20" s="527"/>
      <c r="L20" s="528"/>
      <c r="M20" s="528"/>
      <c r="N20" s="529"/>
      <c r="O20" s="277"/>
      <c r="P20" s="426"/>
      <c r="Q20" s="426"/>
      <c r="R20" s="527"/>
      <c r="S20" s="528"/>
      <c r="T20" s="528"/>
      <c r="U20" s="529"/>
      <c r="V20" s="277"/>
      <c r="W20" s="426"/>
      <c r="X20" s="426"/>
      <c r="Y20" s="527"/>
      <c r="Z20" s="528"/>
      <c r="AA20" s="528"/>
      <c r="AB20" s="529"/>
      <c r="AC20" s="277"/>
      <c r="AD20" s="277"/>
      <c r="AE20" s="277"/>
      <c r="AF20" s="277"/>
      <c r="AG20" s="284"/>
      <c r="AH20" s="281"/>
      <c r="AI20" s="281"/>
    </row>
    <row r="21" spans="1:35" ht="3" customHeight="1">
      <c r="A21" s="592"/>
      <c r="B21" s="425"/>
      <c r="C21" s="426"/>
      <c r="D21" s="426"/>
      <c r="E21" s="426"/>
      <c r="F21" s="426"/>
      <c r="G21" s="426"/>
      <c r="H21" s="426"/>
      <c r="I21" s="429"/>
      <c r="J21" s="429"/>
      <c r="K21" s="286"/>
      <c r="L21" s="286"/>
      <c r="M21" s="279"/>
      <c r="N21" s="279"/>
      <c r="O21" s="279"/>
      <c r="P21" s="429"/>
      <c r="Q21" s="429"/>
      <c r="R21" s="286"/>
      <c r="S21" s="286"/>
      <c r="T21" s="286"/>
      <c r="U21" s="279"/>
      <c r="V21" s="281"/>
      <c r="W21" s="426"/>
      <c r="X21" s="426"/>
      <c r="Y21" s="281"/>
      <c r="Z21" s="380"/>
      <c r="AA21" s="380"/>
      <c r="AB21" s="380"/>
      <c r="AC21" s="281"/>
      <c r="AD21" s="281"/>
      <c r="AE21" s="281"/>
      <c r="AF21" s="281"/>
      <c r="AG21" s="284"/>
      <c r="AH21" s="281"/>
      <c r="AI21" s="281"/>
    </row>
    <row r="22" spans="1:35" ht="3" customHeight="1">
      <c r="A22" s="579" t="s">
        <v>687</v>
      </c>
      <c r="B22" s="487" t="s">
        <v>667</v>
      </c>
      <c r="C22" s="488"/>
      <c r="D22" s="488"/>
      <c r="E22" s="488"/>
      <c r="F22" s="488"/>
      <c r="G22" s="488"/>
      <c r="H22" s="488"/>
      <c r="I22" s="277"/>
      <c r="J22" s="277"/>
      <c r="K22" s="281"/>
      <c r="L22" s="281"/>
      <c r="M22" s="281"/>
      <c r="N22" s="281"/>
      <c r="O22" s="281"/>
      <c r="P22" s="281"/>
      <c r="Q22" s="281"/>
      <c r="R22" s="281"/>
      <c r="S22" s="533" t="s">
        <v>26</v>
      </c>
      <c r="T22" s="533"/>
      <c r="U22" s="533"/>
      <c r="V22" s="533"/>
      <c r="W22" s="533"/>
      <c r="X22" s="533"/>
      <c r="Y22" s="533"/>
      <c r="Z22" s="282"/>
      <c r="AA22" s="282"/>
      <c r="AB22" s="282"/>
      <c r="AC22" s="282"/>
      <c r="AD22" s="282"/>
      <c r="AE22" s="282"/>
      <c r="AF22" s="282"/>
      <c r="AG22" s="283"/>
      <c r="AH22" s="281"/>
      <c r="AI22" s="281"/>
    </row>
    <row r="23" spans="1:35" ht="9" customHeight="1">
      <c r="A23" s="556"/>
      <c r="B23" s="546"/>
      <c r="C23" s="418"/>
      <c r="D23" s="418"/>
      <c r="E23" s="418"/>
      <c r="F23" s="418"/>
      <c r="G23" s="418"/>
      <c r="H23" s="418"/>
      <c r="I23" s="580">
        <v>4</v>
      </c>
      <c r="J23" s="581"/>
      <c r="K23" s="581"/>
      <c r="L23" s="581"/>
      <c r="M23" s="581"/>
      <c r="N23" s="581"/>
      <c r="O23" s="581"/>
      <c r="P23" s="581"/>
      <c r="Q23" s="582"/>
      <c r="R23" s="281"/>
      <c r="S23" s="549"/>
      <c r="T23" s="549"/>
      <c r="U23" s="549"/>
      <c r="V23" s="549"/>
      <c r="W23" s="549"/>
      <c r="X23" s="549"/>
      <c r="Y23" s="549"/>
      <c r="Z23" s="586">
        <v>400</v>
      </c>
      <c r="AA23" s="587"/>
      <c r="AB23" s="587"/>
      <c r="AC23" s="587"/>
      <c r="AD23" s="587"/>
      <c r="AE23" s="587"/>
      <c r="AF23" s="588"/>
      <c r="AG23" s="284"/>
      <c r="AH23" s="281"/>
      <c r="AI23" s="281"/>
    </row>
    <row r="24" spans="1:35" ht="9" customHeight="1">
      <c r="A24" s="556" t="s">
        <v>27</v>
      </c>
      <c r="B24" s="546"/>
      <c r="C24" s="418"/>
      <c r="D24" s="418"/>
      <c r="E24" s="418"/>
      <c r="F24" s="418"/>
      <c r="G24" s="418"/>
      <c r="H24" s="418"/>
      <c r="I24" s="583"/>
      <c r="J24" s="584"/>
      <c r="K24" s="584"/>
      <c r="L24" s="584"/>
      <c r="M24" s="584"/>
      <c r="N24" s="584"/>
      <c r="O24" s="584"/>
      <c r="P24" s="584"/>
      <c r="Q24" s="585"/>
      <c r="R24" s="281"/>
      <c r="S24" s="549"/>
      <c r="T24" s="549"/>
      <c r="U24" s="549"/>
      <c r="V24" s="549"/>
      <c r="W24" s="549"/>
      <c r="X24" s="549"/>
      <c r="Y24" s="549"/>
      <c r="Z24" s="589"/>
      <c r="AA24" s="590"/>
      <c r="AB24" s="590"/>
      <c r="AC24" s="590"/>
      <c r="AD24" s="590"/>
      <c r="AE24" s="590"/>
      <c r="AF24" s="591"/>
      <c r="AG24" s="284"/>
      <c r="AH24" s="281"/>
      <c r="AI24" s="281"/>
    </row>
    <row r="25" spans="1:35" ht="3" customHeight="1">
      <c r="A25" s="556"/>
      <c r="B25" s="546"/>
      <c r="C25" s="418"/>
      <c r="D25" s="418"/>
      <c r="E25" s="418"/>
      <c r="F25" s="418"/>
      <c r="G25" s="418"/>
      <c r="H25" s="418"/>
      <c r="I25" s="277"/>
      <c r="J25" s="277"/>
      <c r="K25" s="281"/>
      <c r="L25" s="281"/>
      <c r="M25" s="281"/>
      <c r="N25" s="281"/>
      <c r="O25" s="281"/>
      <c r="P25" s="281"/>
      <c r="Q25" s="281"/>
      <c r="R25" s="281"/>
      <c r="S25" s="549"/>
      <c r="T25" s="549"/>
      <c r="U25" s="549"/>
      <c r="V25" s="549"/>
      <c r="W25" s="549"/>
      <c r="X25" s="549"/>
      <c r="Y25" s="549"/>
      <c r="Z25" s="281"/>
      <c r="AA25" s="281"/>
      <c r="AB25" s="281"/>
      <c r="AC25" s="281"/>
      <c r="AD25" s="281"/>
      <c r="AE25" s="281"/>
      <c r="AF25" s="281"/>
      <c r="AG25" s="284"/>
      <c r="AH25" s="281"/>
      <c r="AI25" s="281"/>
    </row>
    <row r="26" spans="1:35" ht="6" customHeight="1">
      <c r="A26" s="556"/>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4"/>
      <c r="AH26" s="281"/>
      <c r="AI26" s="281"/>
    </row>
    <row r="27" spans="1:35" ht="3" customHeight="1">
      <c r="A27" s="556"/>
      <c r="B27" s="546" t="s">
        <v>668</v>
      </c>
      <c r="C27" s="418"/>
      <c r="D27" s="418"/>
      <c r="E27" s="418"/>
      <c r="F27" s="418"/>
      <c r="G27" s="418"/>
      <c r="H27" s="418"/>
      <c r="I27" s="418"/>
      <c r="J27" s="277"/>
      <c r="K27" s="277"/>
      <c r="L27" s="281"/>
      <c r="M27" s="281"/>
      <c r="N27" s="281"/>
      <c r="O27" s="281"/>
      <c r="P27" s="281"/>
      <c r="Q27" s="281"/>
      <c r="R27" s="281"/>
      <c r="S27" s="281"/>
      <c r="T27" s="549" t="s">
        <v>29</v>
      </c>
      <c r="U27" s="549"/>
      <c r="V27" s="549"/>
      <c r="W27" s="549"/>
      <c r="X27" s="549"/>
      <c r="Y27" s="549"/>
      <c r="Z27" s="281"/>
      <c r="AA27" s="281"/>
      <c r="AB27" s="281"/>
      <c r="AC27" s="281"/>
      <c r="AD27" s="281"/>
      <c r="AE27" s="281"/>
      <c r="AF27" s="281"/>
      <c r="AG27" s="284"/>
      <c r="AH27" s="281"/>
      <c r="AI27" s="281"/>
    </row>
    <row r="28" spans="1:35" ht="9" customHeight="1">
      <c r="A28" s="556"/>
      <c r="B28" s="546"/>
      <c r="C28" s="418"/>
      <c r="D28" s="418"/>
      <c r="E28" s="418"/>
      <c r="F28" s="418"/>
      <c r="G28" s="418"/>
      <c r="H28" s="418"/>
      <c r="I28" s="418"/>
      <c r="J28" s="473">
        <v>49</v>
      </c>
      <c r="K28" s="474"/>
      <c r="L28" s="474"/>
      <c r="M28" s="474"/>
      <c r="N28" s="475"/>
      <c r="O28" s="345"/>
      <c r="P28" s="345"/>
      <c r="Q28" s="345"/>
      <c r="R28" s="281"/>
      <c r="S28" s="281"/>
      <c r="T28" s="549"/>
      <c r="U28" s="549"/>
      <c r="V28" s="549"/>
      <c r="W28" s="549"/>
      <c r="X28" s="549"/>
      <c r="Y28" s="549"/>
      <c r="Z28" s="572">
        <v>2</v>
      </c>
      <c r="AA28" s="573"/>
      <c r="AB28" s="573"/>
      <c r="AC28" s="574"/>
      <c r="AD28" s="281"/>
      <c r="AE28" s="281"/>
      <c r="AF28" s="281"/>
      <c r="AG28" s="284"/>
      <c r="AH28" s="281"/>
      <c r="AI28" s="281"/>
    </row>
    <row r="29" spans="1:35" ht="9" customHeight="1">
      <c r="A29" s="556"/>
      <c r="B29" s="546"/>
      <c r="C29" s="418"/>
      <c r="D29" s="418"/>
      <c r="E29" s="418"/>
      <c r="F29" s="418"/>
      <c r="G29" s="418"/>
      <c r="H29" s="418"/>
      <c r="I29" s="418"/>
      <c r="J29" s="476"/>
      <c r="K29" s="477"/>
      <c r="L29" s="477"/>
      <c r="M29" s="477"/>
      <c r="N29" s="478"/>
      <c r="O29" s="345"/>
      <c r="P29" s="345"/>
      <c r="Q29" s="345"/>
      <c r="R29" s="281"/>
      <c r="S29" s="281"/>
      <c r="T29" s="549"/>
      <c r="U29" s="549"/>
      <c r="V29" s="549"/>
      <c r="W29" s="549"/>
      <c r="X29" s="549"/>
      <c r="Y29" s="549"/>
      <c r="Z29" s="575"/>
      <c r="AA29" s="576"/>
      <c r="AB29" s="576"/>
      <c r="AC29" s="577"/>
      <c r="AD29" s="281"/>
      <c r="AE29" s="281"/>
      <c r="AF29" s="281"/>
      <c r="AG29" s="284"/>
      <c r="AH29" s="281"/>
      <c r="AI29" s="281"/>
    </row>
    <row r="30" spans="1:35" ht="3" customHeight="1">
      <c r="A30" s="557"/>
      <c r="B30" s="490"/>
      <c r="C30" s="491"/>
      <c r="D30" s="491"/>
      <c r="E30" s="491"/>
      <c r="F30" s="491"/>
      <c r="G30" s="491"/>
      <c r="H30" s="491"/>
      <c r="I30" s="491"/>
      <c r="J30" s="286"/>
      <c r="K30" s="286"/>
      <c r="L30" s="279"/>
      <c r="M30" s="279"/>
      <c r="N30" s="279"/>
      <c r="O30" s="279"/>
      <c r="P30" s="279"/>
      <c r="Q30" s="279"/>
      <c r="R30" s="279"/>
      <c r="S30" s="279"/>
      <c r="T30" s="571"/>
      <c r="U30" s="571"/>
      <c r="V30" s="571"/>
      <c r="W30" s="571"/>
      <c r="X30" s="571"/>
      <c r="Y30" s="571"/>
      <c r="Z30" s="386"/>
      <c r="AA30" s="279"/>
      <c r="AB30" s="279"/>
      <c r="AC30" s="279"/>
      <c r="AD30" s="279"/>
      <c r="AE30" s="279"/>
      <c r="AF30" s="279"/>
      <c r="AG30" s="280"/>
      <c r="AH30" s="281"/>
      <c r="AI30" s="281"/>
    </row>
    <row r="31" spans="1:35" ht="3" customHeight="1">
      <c r="A31" s="569" t="s">
        <v>688</v>
      </c>
      <c r="B31" s="384"/>
      <c r="C31" s="385"/>
      <c r="D31" s="385"/>
      <c r="E31" s="385"/>
      <c r="F31" s="282"/>
      <c r="G31" s="282"/>
      <c r="H31" s="282"/>
      <c r="I31" s="282"/>
      <c r="J31" s="282"/>
      <c r="K31" s="282"/>
      <c r="L31" s="282"/>
      <c r="M31" s="282"/>
      <c r="N31" s="282"/>
      <c r="O31" s="385"/>
      <c r="P31" s="385"/>
      <c r="Q31" s="385"/>
      <c r="R31" s="385"/>
      <c r="S31" s="385"/>
      <c r="T31" s="282"/>
      <c r="U31" s="282"/>
      <c r="V31" s="282"/>
      <c r="W31" s="282"/>
      <c r="X31" s="282"/>
      <c r="Y31" s="282"/>
      <c r="Z31" s="282"/>
      <c r="AA31" s="282"/>
      <c r="AB31" s="282"/>
      <c r="AC31" s="282"/>
      <c r="AD31" s="282"/>
      <c r="AE31" s="282"/>
      <c r="AF31" s="282"/>
      <c r="AG31" s="283"/>
      <c r="AH31" s="281"/>
      <c r="AI31" s="281"/>
    </row>
    <row r="32" spans="1:36" ht="12" customHeight="1">
      <c r="A32" s="553"/>
      <c r="B32" s="548" t="s">
        <v>48</v>
      </c>
      <c r="C32" s="549"/>
      <c r="D32" s="549"/>
      <c r="E32" s="549"/>
      <c r="F32" s="549"/>
      <c r="G32" s="578"/>
      <c r="H32" s="473" t="s">
        <v>339</v>
      </c>
      <c r="I32" s="474"/>
      <c r="J32" s="474"/>
      <c r="K32" s="474"/>
      <c r="L32" s="474"/>
      <c r="M32" s="474"/>
      <c r="N32" s="475"/>
      <c r="O32" s="375"/>
      <c r="P32" s="281"/>
      <c r="Q32" s="345"/>
      <c r="R32" s="418" t="s">
        <v>49</v>
      </c>
      <c r="S32" s="418"/>
      <c r="T32" s="418"/>
      <c r="U32" s="418"/>
      <c r="V32" s="294"/>
      <c r="W32" s="473">
        <v>2</v>
      </c>
      <c r="X32" s="474"/>
      <c r="Y32" s="474"/>
      <c r="Z32" s="474"/>
      <c r="AA32" s="474"/>
      <c r="AB32" s="474"/>
      <c r="AC32" s="474"/>
      <c r="AD32" s="474"/>
      <c r="AE32" s="474"/>
      <c r="AF32" s="475"/>
      <c r="AG32" s="284"/>
      <c r="AH32" s="281"/>
      <c r="AI32" s="281"/>
      <c r="AJ32" s="272" t="s">
        <v>206</v>
      </c>
    </row>
    <row r="33" spans="1:35" ht="9" customHeight="1">
      <c r="A33" s="553"/>
      <c r="B33" s="548"/>
      <c r="C33" s="549"/>
      <c r="D33" s="549"/>
      <c r="E33" s="549"/>
      <c r="F33" s="549"/>
      <c r="G33" s="578"/>
      <c r="H33" s="476"/>
      <c r="I33" s="477"/>
      <c r="J33" s="477"/>
      <c r="K33" s="477"/>
      <c r="L33" s="477"/>
      <c r="M33" s="477"/>
      <c r="N33" s="478"/>
      <c r="O33" s="281"/>
      <c r="P33" s="281"/>
      <c r="Q33" s="295"/>
      <c r="R33" s="418"/>
      <c r="S33" s="418"/>
      <c r="T33" s="418"/>
      <c r="U33" s="418"/>
      <c r="V33" s="294"/>
      <c r="W33" s="476"/>
      <c r="X33" s="477"/>
      <c r="Y33" s="477"/>
      <c r="Z33" s="477"/>
      <c r="AA33" s="477"/>
      <c r="AB33" s="477"/>
      <c r="AC33" s="477"/>
      <c r="AD33" s="477"/>
      <c r="AE33" s="477"/>
      <c r="AF33" s="478"/>
      <c r="AG33" s="284"/>
      <c r="AH33" s="281"/>
      <c r="AI33" s="281"/>
    </row>
    <row r="34" spans="1:35" ht="3" customHeight="1">
      <c r="A34" s="556" t="s">
        <v>50</v>
      </c>
      <c r="B34" s="292"/>
      <c r="C34" s="285"/>
      <c r="D34" s="285"/>
      <c r="E34" s="285"/>
      <c r="F34" s="285"/>
      <c r="G34" s="281"/>
      <c r="H34" s="281"/>
      <c r="I34" s="281"/>
      <c r="J34" s="281"/>
      <c r="K34" s="281"/>
      <c r="L34" s="281"/>
      <c r="M34" s="281"/>
      <c r="N34" s="281"/>
      <c r="O34" s="281"/>
      <c r="P34" s="281"/>
      <c r="Q34" s="285"/>
      <c r="R34" s="285"/>
      <c r="S34" s="285"/>
      <c r="T34" s="285"/>
      <c r="U34" s="285"/>
      <c r="V34" s="285"/>
      <c r="W34" s="281"/>
      <c r="X34" s="281"/>
      <c r="Y34" s="281"/>
      <c r="Z34" s="281"/>
      <c r="AA34" s="281"/>
      <c r="AB34" s="281"/>
      <c r="AC34" s="281"/>
      <c r="AD34" s="281"/>
      <c r="AE34" s="281"/>
      <c r="AF34" s="281"/>
      <c r="AG34" s="284"/>
      <c r="AH34" s="281"/>
      <c r="AI34" s="281"/>
    </row>
    <row r="35" spans="1:35" ht="3" customHeight="1">
      <c r="A35" s="556"/>
      <c r="B35" s="548" t="s">
        <v>669</v>
      </c>
      <c r="C35" s="549"/>
      <c r="D35" s="549"/>
      <c r="E35" s="549"/>
      <c r="F35" s="549"/>
      <c r="G35" s="549"/>
      <c r="H35" s="281"/>
      <c r="I35" s="281"/>
      <c r="J35" s="281"/>
      <c r="K35" s="281"/>
      <c r="L35" s="281"/>
      <c r="M35" s="281"/>
      <c r="N35" s="281"/>
      <c r="O35" s="281"/>
      <c r="P35" s="281"/>
      <c r="Q35" s="277"/>
      <c r="R35" s="277"/>
      <c r="S35" s="277"/>
      <c r="T35" s="277"/>
      <c r="U35" s="277"/>
      <c r="V35" s="277"/>
      <c r="W35" s="277"/>
      <c r="X35" s="281"/>
      <c r="Y35" s="281"/>
      <c r="Z35" s="281"/>
      <c r="AA35" s="281"/>
      <c r="AB35" s="281"/>
      <c r="AC35" s="281"/>
      <c r="AD35" s="281"/>
      <c r="AE35" s="281"/>
      <c r="AF35" s="281"/>
      <c r="AG35" s="284"/>
      <c r="AH35" s="281"/>
      <c r="AI35" s="281"/>
    </row>
    <row r="36" spans="1:35" ht="9" customHeight="1">
      <c r="A36" s="556"/>
      <c r="B36" s="548"/>
      <c r="C36" s="549"/>
      <c r="D36" s="549"/>
      <c r="E36" s="549"/>
      <c r="F36" s="549"/>
      <c r="G36" s="549"/>
      <c r="H36" s="459">
        <v>22</v>
      </c>
      <c r="I36" s="459"/>
      <c r="J36" s="459"/>
      <c r="K36" s="459"/>
      <c r="L36" s="459"/>
      <c r="M36" s="459"/>
      <c r="N36" s="459"/>
      <c r="O36" s="281"/>
      <c r="P36" s="281"/>
      <c r="Q36" s="426" t="s">
        <v>52</v>
      </c>
      <c r="R36" s="426"/>
      <c r="S36" s="426"/>
      <c r="T36" s="426"/>
      <c r="U36" s="426"/>
      <c r="V36" s="427"/>
      <c r="W36" s="479">
        <v>12500</v>
      </c>
      <c r="X36" s="479"/>
      <c r="Y36" s="479"/>
      <c r="Z36" s="479"/>
      <c r="AA36" s="479"/>
      <c r="AB36" s="479"/>
      <c r="AC36" s="479"/>
      <c r="AD36" s="479"/>
      <c r="AE36" s="479"/>
      <c r="AF36" s="479"/>
      <c r="AG36" s="284"/>
      <c r="AH36" s="281"/>
      <c r="AI36" s="281"/>
    </row>
    <row r="37" spans="1:36" ht="11.25" customHeight="1">
      <c r="A37" s="556"/>
      <c r="B37" s="548"/>
      <c r="C37" s="549"/>
      <c r="D37" s="549"/>
      <c r="E37" s="549"/>
      <c r="F37" s="549"/>
      <c r="G37" s="549"/>
      <c r="H37" s="459"/>
      <c r="I37" s="459"/>
      <c r="J37" s="459"/>
      <c r="K37" s="459"/>
      <c r="L37" s="459"/>
      <c r="M37" s="459"/>
      <c r="N37" s="459"/>
      <c r="O37" s="281"/>
      <c r="P37" s="281"/>
      <c r="Q37" s="426"/>
      <c r="R37" s="426"/>
      <c r="S37" s="426"/>
      <c r="T37" s="426"/>
      <c r="U37" s="426"/>
      <c r="V37" s="427"/>
      <c r="W37" s="479"/>
      <c r="X37" s="479"/>
      <c r="Y37" s="479"/>
      <c r="Z37" s="479"/>
      <c r="AA37" s="479"/>
      <c r="AB37" s="479"/>
      <c r="AC37" s="479"/>
      <c r="AD37" s="479"/>
      <c r="AE37" s="479"/>
      <c r="AF37" s="479"/>
      <c r="AG37" s="284"/>
      <c r="AH37" s="281"/>
      <c r="AI37" s="281"/>
      <c r="AJ37" s="272" t="s">
        <v>683</v>
      </c>
    </row>
    <row r="38" spans="1:35" ht="3" customHeight="1">
      <c r="A38" s="557"/>
      <c r="B38" s="296"/>
      <c r="C38" s="281"/>
      <c r="D38" s="281"/>
      <c r="E38" s="281"/>
      <c r="F38" s="281"/>
      <c r="G38" s="281"/>
      <c r="H38" s="281"/>
      <c r="I38" s="281"/>
      <c r="J38" s="281"/>
      <c r="K38" s="281"/>
      <c r="L38" s="281"/>
      <c r="M38" s="281"/>
      <c r="N38" s="281"/>
      <c r="O38" s="281"/>
      <c r="P38" s="281"/>
      <c r="Q38" s="380"/>
      <c r="R38" s="380"/>
      <c r="S38" s="380"/>
      <c r="T38" s="380"/>
      <c r="U38" s="380"/>
      <c r="V38" s="380"/>
      <c r="W38" s="380"/>
      <c r="X38" s="281"/>
      <c r="Y38" s="281"/>
      <c r="Z38" s="281"/>
      <c r="AA38" s="281"/>
      <c r="AB38" s="281"/>
      <c r="AC38" s="281"/>
      <c r="AD38" s="281"/>
      <c r="AE38" s="281"/>
      <c r="AF38" s="281"/>
      <c r="AG38" s="284"/>
      <c r="AH38" s="281"/>
      <c r="AI38" s="281"/>
    </row>
    <row r="39" spans="1:35" ht="3" customHeight="1">
      <c r="A39" s="569" t="s">
        <v>689</v>
      </c>
      <c r="B39" s="570" t="s">
        <v>53</v>
      </c>
      <c r="C39" s="533"/>
      <c r="D39" s="533"/>
      <c r="E39" s="533"/>
      <c r="F39" s="533"/>
      <c r="G39" s="533"/>
      <c r="H39" s="282"/>
      <c r="I39" s="282"/>
      <c r="J39" s="282"/>
      <c r="K39" s="282"/>
      <c r="L39" s="282"/>
      <c r="M39" s="282"/>
      <c r="N39" s="282"/>
      <c r="O39" s="282"/>
      <c r="P39" s="282"/>
      <c r="Q39" s="379"/>
      <c r="R39" s="379"/>
      <c r="S39" s="379"/>
      <c r="T39" s="379"/>
      <c r="U39" s="379"/>
      <c r="V39" s="379"/>
      <c r="W39" s="379"/>
      <c r="X39" s="282"/>
      <c r="Y39" s="282"/>
      <c r="Z39" s="282"/>
      <c r="AA39" s="282"/>
      <c r="AB39" s="282"/>
      <c r="AC39" s="282"/>
      <c r="AD39" s="282"/>
      <c r="AE39" s="282"/>
      <c r="AF39" s="282"/>
      <c r="AG39" s="283"/>
      <c r="AH39" s="281"/>
      <c r="AI39" s="281"/>
    </row>
    <row r="40" spans="1:35" ht="9" customHeight="1">
      <c r="A40" s="553"/>
      <c r="B40" s="548"/>
      <c r="C40" s="549"/>
      <c r="D40" s="549"/>
      <c r="E40" s="549"/>
      <c r="F40" s="549"/>
      <c r="G40" s="549"/>
      <c r="H40" s="473" t="s">
        <v>951</v>
      </c>
      <c r="I40" s="474"/>
      <c r="J40" s="474"/>
      <c r="K40" s="474"/>
      <c r="L40" s="474"/>
      <c r="M40" s="474"/>
      <c r="N40" s="474"/>
      <c r="O40" s="474"/>
      <c r="P40" s="475"/>
      <c r="Q40" s="281"/>
      <c r="R40" s="277"/>
      <c r="S40" s="277"/>
      <c r="T40" s="277"/>
      <c r="U40" s="277"/>
      <c r="V40" s="277"/>
      <c r="W40" s="277"/>
      <c r="X40" s="277"/>
      <c r="Y40" s="277"/>
      <c r="Z40" s="277"/>
      <c r="AA40" s="277"/>
      <c r="AB40" s="277"/>
      <c r="AC40" s="277"/>
      <c r="AD40" s="277"/>
      <c r="AE40" s="281"/>
      <c r="AF40" s="281"/>
      <c r="AG40" s="284"/>
      <c r="AH40" s="281"/>
      <c r="AI40" s="281"/>
    </row>
    <row r="41" spans="1:35" ht="9" customHeight="1">
      <c r="A41" s="553"/>
      <c r="B41" s="548"/>
      <c r="C41" s="549"/>
      <c r="D41" s="549"/>
      <c r="E41" s="549"/>
      <c r="F41" s="549"/>
      <c r="G41" s="549"/>
      <c r="H41" s="476"/>
      <c r="I41" s="477"/>
      <c r="J41" s="477"/>
      <c r="K41" s="477"/>
      <c r="L41" s="477"/>
      <c r="M41" s="477"/>
      <c r="N41" s="477"/>
      <c r="O41" s="477"/>
      <c r="P41" s="478"/>
      <c r="Q41" s="281"/>
      <c r="R41" s="277"/>
      <c r="S41" s="277"/>
      <c r="T41" s="277"/>
      <c r="U41" s="277"/>
      <c r="V41" s="277"/>
      <c r="W41" s="277"/>
      <c r="X41" s="277"/>
      <c r="Y41" s="277"/>
      <c r="Z41" s="277"/>
      <c r="AA41" s="277"/>
      <c r="AB41" s="277"/>
      <c r="AC41" s="277"/>
      <c r="AD41" s="277"/>
      <c r="AE41" s="281"/>
      <c r="AF41" s="281"/>
      <c r="AG41" s="284"/>
      <c r="AH41" s="281"/>
      <c r="AI41" s="281"/>
    </row>
    <row r="42" spans="1:35" ht="3" customHeight="1">
      <c r="A42" s="556" t="s">
        <v>55</v>
      </c>
      <c r="B42" s="548"/>
      <c r="C42" s="549"/>
      <c r="D42" s="549"/>
      <c r="E42" s="549"/>
      <c r="F42" s="549"/>
      <c r="G42" s="549"/>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4"/>
      <c r="AH42" s="281"/>
      <c r="AI42" s="281"/>
    </row>
    <row r="43" spans="1:35" ht="3" customHeight="1">
      <c r="A43" s="556"/>
      <c r="B43" s="548" t="s">
        <v>670</v>
      </c>
      <c r="C43" s="549"/>
      <c r="D43" s="549"/>
      <c r="E43" s="549"/>
      <c r="F43" s="549"/>
      <c r="G43" s="549"/>
      <c r="H43" s="549"/>
      <c r="I43" s="281"/>
      <c r="J43" s="281"/>
      <c r="K43" s="281"/>
      <c r="L43" s="281"/>
      <c r="M43" s="281"/>
      <c r="N43" s="281"/>
      <c r="O43" s="281"/>
      <c r="P43" s="281"/>
      <c r="Q43" s="281"/>
      <c r="R43" s="549" t="s">
        <v>57</v>
      </c>
      <c r="S43" s="549"/>
      <c r="T43" s="549"/>
      <c r="U43" s="549"/>
      <c r="V43" s="549"/>
      <c r="W43" s="549"/>
      <c r="X43" s="549"/>
      <c r="Y43" s="549"/>
      <c r="Z43" s="473">
        <v>1</v>
      </c>
      <c r="AA43" s="474"/>
      <c r="AB43" s="474"/>
      <c r="AC43" s="475"/>
      <c r="AD43" s="281"/>
      <c r="AE43" s="281"/>
      <c r="AF43" s="281"/>
      <c r="AG43" s="284"/>
      <c r="AH43" s="281"/>
      <c r="AI43" s="281"/>
    </row>
    <row r="44" spans="1:35" ht="9" customHeight="1">
      <c r="A44" s="556"/>
      <c r="B44" s="548"/>
      <c r="C44" s="549"/>
      <c r="D44" s="549"/>
      <c r="E44" s="549"/>
      <c r="F44" s="549"/>
      <c r="G44" s="549"/>
      <c r="H44" s="549"/>
      <c r="I44" s="564">
        <v>15000</v>
      </c>
      <c r="J44" s="474"/>
      <c r="K44" s="474"/>
      <c r="L44" s="474"/>
      <c r="M44" s="474"/>
      <c r="N44" s="474"/>
      <c r="O44" s="474"/>
      <c r="P44" s="475"/>
      <c r="Q44" s="281"/>
      <c r="R44" s="549"/>
      <c r="S44" s="549"/>
      <c r="T44" s="549"/>
      <c r="U44" s="549"/>
      <c r="V44" s="549"/>
      <c r="W44" s="549"/>
      <c r="X44" s="549"/>
      <c r="Y44" s="549"/>
      <c r="Z44" s="561"/>
      <c r="AA44" s="562"/>
      <c r="AB44" s="562"/>
      <c r="AC44" s="563"/>
      <c r="AD44" s="281"/>
      <c r="AE44" s="281"/>
      <c r="AF44" s="281"/>
      <c r="AG44" s="284"/>
      <c r="AH44" s="281"/>
      <c r="AI44" s="281"/>
    </row>
    <row r="45" spans="1:35" ht="9" customHeight="1">
      <c r="A45" s="556"/>
      <c r="B45" s="548"/>
      <c r="C45" s="549"/>
      <c r="D45" s="549"/>
      <c r="E45" s="549"/>
      <c r="F45" s="549"/>
      <c r="G45" s="549"/>
      <c r="H45" s="549"/>
      <c r="I45" s="476"/>
      <c r="J45" s="477"/>
      <c r="K45" s="477"/>
      <c r="L45" s="477"/>
      <c r="M45" s="477"/>
      <c r="N45" s="477"/>
      <c r="O45" s="477"/>
      <c r="P45" s="478"/>
      <c r="Q45" s="281"/>
      <c r="R45" s="549"/>
      <c r="S45" s="549"/>
      <c r="T45" s="549"/>
      <c r="U45" s="549"/>
      <c r="V45" s="549"/>
      <c r="W45" s="549"/>
      <c r="X45" s="549"/>
      <c r="Y45" s="549"/>
      <c r="Z45" s="476"/>
      <c r="AA45" s="477"/>
      <c r="AB45" s="477"/>
      <c r="AC45" s="478"/>
      <c r="AD45" s="281"/>
      <c r="AE45" s="281"/>
      <c r="AF45" s="281"/>
      <c r="AG45" s="284"/>
      <c r="AH45" s="281"/>
      <c r="AI45" s="281"/>
    </row>
    <row r="46" spans="1:35" ht="3" customHeight="1">
      <c r="A46" s="556"/>
      <c r="B46" s="548"/>
      <c r="C46" s="549"/>
      <c r="D46" s="549"/>
      <c r="E46" s="549"/>
      <c r="F46" s="549"/>
      <c r="G46" s="549"/>
      <c r="H46" s="549"/>
      <c r="I46" s="281"/>
      <c r="J46" s="281"/>
      <c r="K46" s="281"/>
      <c r="L46" s="281"/>
      <c r="M46" s="281"/>
      <c r="N46" s="281"/>
      <c r="O46" s="281"/>
      <c r="P46" s="281"/>
      <c r="Q46" s="281"/>
      <c r="R46" s="549"/>
      <c r="S46" s="549"/>
      <c r="T46" s="549"/>
      <c r="U46" s="549"/>
      <c r="V46" s="549"/>
      <c r="W46" s="549"/>
      <c r="X46" s="549"/>
      <c r="Y46" s="549"/>
      <c r="Z46" s="281"/>
      <c r="AA46" s="281"/>
      <c r="AB46" s="281"/>
      <c r="AC46" s="281"/>
      <c r="AD46" s="281"/>
      <c r="AE46" s="281"/>
      <c r="AF46" s="281"/>
      <c r="AG46" s="284"/>
      <c r="AH46" s="281"/>
      <c r="AI46" s="281"/>
    </row>
    <row r="47" spans="1:35" ht="3" customHeight="1">
      <c r="A47" s="556"/>
      <c r="B47" s="565" t="s">
        <v>661</v>
      </c>
      <c r="C47" s="566"/>
      <c r="D47" s="566"/>
      <c r="E47" s="566"/>
      <c r="F47" s="566"/>
      <c r="G47" s="566"/>
      <c r="H47" s="566"/>
      <c r="I47" s="566"/>
      <c r="J47" s="566"/>
      <c r="K47" s="566"/>
      <c r="L47" s="566"/>
      <c r="M47" s="566"/>
      <c r="N47" s="566"/>
      <c r="O47" s="281"/>
      <c r="P47" s="281"/>
      <c r="Q47" s="285"/>
      <c r="R47" s="285"/>
      <c r="S47" s="285"/>
      <c r="T47" s="285"/>
      <c r="U47" s="285"/>
      <c r="V47" s="285"/>
      <c r="W47" s="285"/>
      <c r="X47" s="285"/>
      <c r="Y47" s="285"/>
      <c r="Z47" s="281"/>
      <c r="AA47" s="281"/>
      <c r="AB47" s="281"/>
      <c r="AC47" s="281"/>
      <c r="AD47" s="281"/>
      <c r="AE47" s="281"/>
      <c r="AF47" s="281"/>
      <c r="AG47" s="284"/>
      <c r="AH47" s="281"/>
      <c r="AI47" s="281"/>
    </row>
    <row r="48" spans="1:35" ht="9" customHeight="1">
      <c r="A48" s="556"/>
      <c r="B48" s="565"/>
      <c r="C48" s="566"/>
      <c r="D48" s="566"/>
      <c r="E48" s="566"/>
      <c r="F48" s="566"/>
      <c r="G48" s="566"/>
      <c r="H48" s="566"/>
      <c r="I48" s="566"/>
      <c r="J48" s="566"/>
      <c r="K48" s="566"/>
      <c r="L48" s="566"/>
      <c r="M48" s="566"/>
      <c r="N48" s="566"/>
      <c r="O48" s="459">
        <v>100</v>
      </c>
      <c r="P48" s="459"/>
      <c r="Q48" s="459"/>
      <c r="R48" s="459"/>
      <c r="S48" s="459"/>
      <c r="T48" s="459"/>
      <c r="U48" s="459"/>
      <c r="V48" s="459"/>
      <c r="W48" s="345"/>
      <c r="X48" s="426" t="s">
        <v>62</v>
      </c>
      <c r="Y48" s="427"/>
      <c r="Z48" s="459" t="s">
        <v>952</v>
      </c>
      <c r="AA48" s="459"/>
      <c r="AB48" s="459"/>
      <c r="AC48" s="459"/>
      <c r="AD48" s="459"/>
      <c r="AE48" s="459"/>
      <c r="AF48" s="459"/>
      <c r="AG48" s="284"/>
      <c r="AH48" s="281"/>
      <c r="AI48" s="281"/>
    </row>
    <row r="49" spans="1:35" ht="9" customHeight="1">
      <c r="A49" s="556"/>
      <c r="B49" s="565"/>
      <c r="C49" s="566"/>
      <c r="D49" s="566"/>
      <c r="E49" s="566"/>
      <c r="F49" s="566"/>
      <c r="G49" s="566"/>
      <c r="H49" s="566"/>
      <c r="I49" s="566"/>
      <c r="J49" s="566"/>
      <c r="K49" s="566"/>
      <c r="L49" s="566"/>
      <c r="M49" s="566"/>
      <c r="N49" s="566"/>
      <c r="O49" s="459"/>
      <c r="P49" s="459"/>
      <c r="Q49" s="459"/>
      <c r="R49" s="459"/>
      <c r="S49" s="459"/>
      <c r="T49" s="459"/>
      <c r="U49" s="459"/>
      <c r="V49" s="459"/>
      <c r="W49" s="297"/>
      <c r="X49" s="426"/>
      <c r="Y49" s="427"/>
      <c r="Z49" s="459"/>
      <c r="AA49" s="459"/>
      <c r="AB49" s="459"/>
      <c r="AC49" s="459"/>
      <c r="AD49" s="459"/>
      <c r="AE49" s="459"/>
      <c r="AF49" s="459"/>
      <c r="AG49" s="284"/>
      <c r="AH49" s="281"/>
      <c r="AI49" s="281"/>
    </row>
    <row r="50" spans="1:35" ht="3" customHeight="1">
      <c r="A50" s="556"/>
      <c r="B50" s="565"/>
      <c r="C50" s="566"/>
      <c r="D50" s="566"/>
      <c r="E50" s="566"/>
      <c r="F50" s="566"/>
      <c r="G50" s="566"/>
      <c r="H50" s="566"/>
      <c r="I50" s="566"/>
      <c r="J50" s="566"/>
      <c r="K50" s="566"/>
      <c r="L50" s="566"/>
      <c r="M50" s="566"/>
      <c r="N50" s="566"/>
      <c r="O50" s="459"/>
      <c r="P50" s="459"/>
      <c r="Q50" s="459"/>
      <c r="R50" s="459"/>
      <c r="S50" s="459"/>
      <c r="T50" s="459"/>
      <c r="U50" s="459"/>
      <c r="V50" s="459"/>
      <c r="W50" s="297"/>
      <c r="X50" s="297"/>
      <c r="Y50" s="297"/>
      <c r="Z50" s="459"/>
      <c r="AA50" s="459"/>
      <c r="AB50" s="459"/>
      <c r="AC50" s="459"/>
      <c r="AD50" s="459"/>
      <c r="AE50" s="459"/>
      <c r="AF50" s="459"/>
      <c r="AG50" s="284"/>
      <c r="AH50" s="281"/>
      <c r="AI50" s="281"/>
    </row>
    <row r="51" spans="1:35" ht="3.75" customHeight="1">
      <c r="A51" s="557"/>
      <c r="B51" s="567"/>
      <c r="C51" s="568"/>
      <c r="D51" s="568"/>
      <c r="E51" s="568"/>
      <c r="F51" s="568"/>
      <c r="G51" s="568"/>
      <c r="H51" s="568"/>
      <c r="I51" s="568"/>
      <c r="J51" s="568"/>
      <c r="K51" s="568"/>
      <c r="L51" s="568"/>
      <c r="M51" s="568"/>
      <c r="N51" s="568"/>
      <c r="O51" s="279"/>
      <c r="P51" s="279"/>
      <c r="Q51" s="279"/>
      <c r="R51" s="279"/>
      <c r="S51" s="279"/>
      <c r="T51" s="279"/>
      <c r="U51" s="279"/>
      <c r="V51" s="279"/>
      <c r="W51" s="298"/>
      <c r="X51" s="298"/>
      <c r="Y51" s="298"/>
      <c r="Z51" s="298"/>
      <c r="AA51" s="281"/>
      <c r="AB51" s="281"/>
      <c r="AC51" s="281"/>
      <c r="AD51" s="281"/>
      <c r="AE51" s="281"/>
      <c r="AF51" s="281"/>
      <c r="AG51" s="280"/>
      <c r="AH51" s="281"/>
      <c r="AI51" s="281"/>
    </row>
    <row r="52" spans="1:35" ht="3" customHeight="1">
      <c r="A52" s="552">
        <v>11</v>
      </c>
      <c r="B52" s="487" t="s">
        <v>63</v>
      </c>
      <c r="C52" s="488"/>
      <c r="D52" s="488"/>
      <c r="E52" s="488"/>
      <c r="F52" s="488"/>
      <c r="G52" s="488"/>
      <c r="H52" s="488"/>
      <c r="I52" s="488"/>
      <c r="J52" s="488"/>
      <c r="K52" s="282"/>
      <c r="L52" s="282"/>
      <c r="M52" s="282"/>
      <c r="N52" s="282"/>
      <c r="O52" s="282"/>
      <c r="P52" s="282"/>
      <c r="Q52" s="282"/>
      <c r="R52" s="282"/>
      <c r="S52" s="282"/>
      <c r="T52" s="282"/>
      <c r="U52" s="282"/>
      <c r="V52" s="554" t="s">
        <v>662</v>
      </c>
      <c r="W52" s="554"/>
      <c r="X52" s="554"/>
      <c r="Y52" s="554"/>
      <c r="Z52" s="554"/>
      <c r="AA52" s="282"/>
      <c r="AB52" s="282"/>
      <c r="AC52" s="282"/>
      <c r="AD52" s="282"/>
      <c r="AE52" s="282"/>
      <c r="AF52" s="282"/>
      <c r="AG52" s="283"/>
      <c r="AH52" s="281"/>
      <c r="AI52" s="281"/>
    </row>
    <row r="53" spans="1:35" ht="9" customHeight="1">
      <c r="A53" s="553"/>
      <c r="B53" s="546"/>
      <c r="C53" s="418"/>
      <c r="D53" s="418"/>
      <c r="E53" s="418"/>
      <c r="F53" s="418"/>
      <c r="G53" s="418"/>
      <c r="H53" s="418"/>
      <c r="I53" s="418"/>
      <c r="J53" s="418"/>
      <c r="K53" s="473" t="s">
        <v>954</v>
      </c>
      <c r="L53" s="474"/>
      <c r="M53" s="474"/>
      <c r="N53" s="474"/>
      <c r="O53" s="474"/>
      <c r="P53" s="474"/>
      <c r="Q53" s="474"/>
      <c r="R53" s="474"/>
      <c r="S53" s="474"/>
      <c r="T53" s="474"/>
      <c r="U53" s="475"/>
      <c r="V53" s="555"/>
      <c r="W53" s="555"/>
      <c r="X53" s="555"/>
      <c r="Y53" s="555"/>
      <c r="Z53" s="555"/>
      <c r="AA53" s="473" t="s">
        <v>955</v>
      </c>
      <c r="AB53" s="474"/>
      <c r="AC53" s="474"/>
      <c r="AD53" s="474"/>
      <c r="AE53" s="474"/>
      <c r="AF53" s="475"/>
      <c r="AG53" s="284"/>
      <c r="AH53" s="281"/>
      <c r="AI53" s="281"/>
    </row>
    <row r="54" spans="1:35" ht="9" customHeight="1">
      <c r="A54" s="553"/>
      <c r="B54" s="546"/>
      <c r="C54" s="418"/>
      <c r="D54" s="418"/>
      <c r="E54" s="418"/>
      <c r="F54" s="418"/>
      <c r="G54" s="418"/>
      <c r="H54" s="418"/>
      <c r="I54" s="418"/>
      <c r="J54" s="418"/>
      <c r="K54" s="476"/>
      <c r="L54" s="477"/>
      <c r="M54" s="477"/>
      <c r="N54" s="477"/>
      <c r="O54" s="477"/>
      <c r="P54" s="477"/>
      <c r="Q54" s="477"/>
      <c r="R54" s="477"/>
      <c r="S54" s="477"/>
      <c r="T54" s="477"/>
      <c r="U54" s="478"/>
      <c r="V54" s="555"/>
      <c r="W54" s="555"/>
      <c r="X54" s="555"/>
      <c r="Y54" s="555"/>
      <c r="Z54" s="555"/>
      <c r="AA54" s="476"/>
      <c r="AB54" s="477"/>
      <c r="AC54" s="477"/>
      <c r="AD54" s="477"/>
      <c r="AE54" s="477"/>
      <c r="AF54" s="478"/>
      <c r="AG54" s="284"/>
      <c r="AH54" s="281"/>
      <c r="AI54" s="281"/>
    </row>
    <row r="55" spans="1:35" ht="3" customHeight="1">
      <c r="A55" s="383"/>
      <c r="B55" s="546"/>
      <c r="C55" s="418"/>
      <c r="D55" s="418"/>
      <c r="E55" s="418"/>
      <c r="F55" s="418"/>
      <c r="G55" s="418"/>
      <c r="H55" s="418"/>
      <c r="I55" s="418"/>
      <c r="J55" s="418"/>
      <c r="K55" s="281"/>
      <c r="L55" s="281"/>
      <c r="M55" s="281"/>
      <c r="N55" s="281"/>
      <c r="O55" s="281"/>
      <c r="P55" s="281"/>
      <c r="Q55" s="281"/>
      <c r="R55" s="281"/>
      <c r="S55" s="281"/>
      <c r="T55" s="281"/>
      <c r="U55" s="281"/>
      <c r="V55" s="555"/>
      <c r="W55" s="555"/>
      <c r="X55" s="555"/>
      <c r="Y55" s="555"/>
      <c r="Z55" s="555"/>
      <c r="AA55" s="281"/>
      <c r="AB55" s="281"/>
      <c r="AC55" s="281"/>
      <c r="AD55" s="281"/>
      <c r="AE55" s="281"/>
      <c r="AF55" s="281"/>
      <c r="AG55" s="284"/>
      <c r="AH55" s="281"/>
      <c r="AI55" s="281"/>
    </row>
    <row r="56" spans="1:35" ht="3" customHeight="1">
      <c r="A56" s="383"/>
      <c r="B56" s="550" t="s">
        <v>65</v>
      </c>
      <c r="C56" s="551"/>
      <c r="D56" s="551"/>
      <c r="E56" s="551"/>
      <c r="F56" s="551"/>
      <c r="G56" s="551"/>
      <c r="H56" s="551"/>
      <c r="I56" s="551"/>
      <c r="J56" s="551"/>
      <c r="K56" s="281"/>
      <c r="L56" s="281"/>
      <c r="M56" s="281"/>
      <c r="N56" s="281"/>
      <c r="O56" s="281"/>
      <c r="P56" s="345"/>
      <c r="Q56" s="277"/>
      <c r="R56" s="549" t="s">
        <v>66</v>
      </c>
      <c r="S56" s="549"/>
      <c r="T56" s="549"/>
      <c r="U56" s="549"/>
      <c r="V56" s="549"/>
      <c r="W56" s="549"/>
      <c r="X56" s="277"/>
      <c r="Y56" s="277"/>
      <c r="Z56" s="281"/>
      <c r="AA56" s="281"/>
      <c r="AB56" s="281"/>
      <c r="AC56" s="281"/>
      <c r="AD56" s="281"/>
      <c r="AE56" s="281"/>
      <c r="AF56" s="281"/>
      <c r="AG56" s="284"/>
      <c r="AH56" s="281"/>
      <c r="AI56" s="281"/>
    </row>
    <row r="57" spans="1:36" ht="19.5" customHeight="1">
      <c r="A57" s="556" t="s">
        <v>67</v>
      </c>
      <c r="B57" s="550"/>
      <c r="C57" s="551"/>
      <c r="D57" s="551"/>
      <c r="E57" s="551"/>
      <c r="F57" s="551"/>
      <c r="G57" s="551"/>
      <c r="H57" s="551"/>
      <c r="I57" s="551"/>
      <c r="J57" s="551"/>
      <c r="K57" s="558">
        <v>60</v>
      </c>
      <c r="L57" s="559"/>
      <c r="M57" s="559"/>
      <c r="N57" s="559"/>
      <c r="O57" s="559"/>
      <c r="P57" s="560"/>
      <c r="Q57" s="277"/>
      <c r="R57" s="549"/>
      <c r="S57" s="549"/>
      <c r="T57" s="549"/>
      <c r="U57" s="549"/>
      <c r="V57" s="549"/>
      <c r="W57" s="549"/>
      <c r="X57" s="558" t="s">
        <v>957</v>
      </c>
      <c r="Y57" s="559"/>
      <c r="Z57" s="559"/>
      <c r="AA57" s="559"/>
      <c r="AB57" s="559"/>
      <c r="AC57" s="560"/>
      <c r="AD57" s="277"/>
      <c r="AE57" s="277"/>
      <c r="AF57" s="277"/>
      <c r="AG57" s="284"/>
      <c r="AH57" s="281"/>
      <c r="AI57" s="281"/>
      <c r="AJ57" s="272" t="s">
        <v>208</v>
      </c>
    </row>
    <row r="58" spans="1:35" ht="3" customHeight="1">
      <c r="A58" s="556"/>
      <c r="B58" s="550"/>
      <c r="C58" s="551"/>
      <c r="D58" s="551"/>
      <c r="E58" s="551"/>
      <c r="F58" s="551"/>
      <c r="G58" s="551"/>
      <c r="H58" s="551"/>
      <c r="I58" s="551"/>
      <c r="J58" s="551"/>
      <c r="K58" s="281"/>
      <c r="L58" s="281"/>
      <c r="M58" s="281"/>
      <c r="N58" s="281"/>
      <c r="O58" s="281"/>
      <c r="P58" s="277"/>
      <c r="Q58" s="277"/>
      <c r="R58" s="549"/>
      <c r="S58" s="549"/>
      <c r="T58" s="549"/>
      <c r="U58" s="549"/>
      <c r="V58" s="549"/>
      <c r="W58" s="549"/>
      <c r="X58" s="277"/>
      <c r="Y58" s="277"/>
      <c r="Z58" s="281"/>
      <c r="AA58" s="281"/>
      <c r="AB58" s="281"/>
      <c r="AC58" s="281"/>
      <c r="AD58" s="281"/>
      <c r="AE58" s="281"/>
      <c r="AF58" s="281"/>
      <c r="AG58" s="284"/>
      <c r="AH58" s="281"/>
      <c r="AI58" s="281"/>
    </row>
    <row r="59" spans="1:35" ht="3" customHeight="1">
      <c r="A59" s="556"/>
      <c r="B59" s="546" t="s">
        <v>69</v>
      </c>
      <c r="C59" s="418"/>
      <c r="D59" s="418"/>
      <c r="E59" s="418"/>
      <c r="F59" s="418"/>
      <c r="G59" s="418"/>
      <c r="H59" s="418"/>
      <c r="I59" s="418"/>
      <c r="J59" s="418"/>
      <c r="K59" s="281"/>
      <c r="L59" s="281"/>
      <c r="M59" s="281"/>
      <c r="N59" s="281"/>
      <c r="O59" s="281"/>
      <c r="P59" s="281"/>
      <c r="Q59" s="380"/>
      <c r="R59" s="380"/>
      <c r="S59" s="380"/>
      <c r="T59" s="380"/>
      <c r="U59" s="380"/>
      <c r="V59" s="547" t="s">
        <v>662</v>
      </c>
      <c r="W59" s="547"/>
      <c r="X59" s="547"/>
      <c r="Y59" s="547"/>
      <c r="Z59" s="547"/>
      <c r="AA59" s="281"/>
      <c r="AB59" s="281"/>
      <c r="AC59" s="281"/>
      <c r="AD59" s="281"/>
      <c r="AE59" s="281"/>
      <c r="AF59" s="281"/>
      <c r="AG59" s="284"/>
      <c r="AH59" s="281"/>
      <c r="AI59" s="281"/>
    </row>
    <row r="60" spans="1:35" ht="9" customHeight="1">
      <c r="A60" s="556"/>
      <c r="B60" s="546"/>
      <c r="C60" s="418"/>
      <c r="D60" s="418"/>
      <c r="E60" s="418"/>
      <c r="F60" s="418"/>
      <c r="G60" s="418"/>
      <c r="H60" s="418"/>
      <c r="I60" s="418"/>
      <c r="J60" s="418"/>
      <c r="K60" s="473" t="s">
        <v>958</v>
      </c>
      <c r="L60" s="474"/>
      <c r="M60" s="474"/>
      <c r="N60" s="474"/>
      <c r="O60" s="474"/>
      <c r="P60" s="474"/>
      <c r="Q60" s="474"/>
      <c r="R60" s="474"/>
      <c r="S60" s="474"/>
      <c r="T60" s="474"/>
      <c r="U60" s="475"/>
      <c r="V60" s="547"/>
      <c r="W60" s="547"/>
      <c r="X60" s="547"/>
      <c r="Y60" s="547"/>
      <c r="Z60" s="547"/>
      <c r="AA60" s="473" t="s">
        <v>956</v>
      </c>
      <c r="AB60" s="474"/>
      <c r="AC60" s="474"/>
      <c r="AD60" s="474"/>
      <c r="AE60" s="474"/>
      <c r="AF60" s="475"/>
      <c r="AG60" s="284"/>
      <c r="AH60" s="281"/>
      <c r="AI60" s="281"/>
    </row>
    <row r="61" spans="1:35" ht="9" customHeight="1">
      <c r="A61" s="556"/>
      <c r="B61" s="546"/>
      <c r="C61" s="418"/>
      <c r="D61" s="418"/>
      <c r="E61" s="418"/>
      <c r="F61" s="418"/>
      <c r="G61" s="418"/>
      <c r="H61" s="418"/>
      <c r="I61" s="418"/>
      <c r="J61" s="418"/>
      <c r="K61" s="476"/>
      <c r="L61" s="477"/>
      <c r="M61" s="477"/>
      <c r="N61" s="477"/>
      <c r="O61" s="477"/>
      <c r="P61" s="477"/>
      <c r="Q61" s="477"/>
      <c r="R61" s="477"/>
      <c r="S61" s="477"/>
      <c r="T61" s="477"/>
      <c r="U61" s="478"/>
      <c r="V61" s="547"/>
      <c r="W61" s="547"/>
      <c r="X61" s="547"/>
      <c r="Y61" s="547"/>
      <c r="Z61" s="547"/>
      <c r="AA61" s="476"/>
      <c r="AB61" s="477"/>
      <c r="AC61" s="477"/>
      <c r="AD61" s="477"/>
      <c r="AE61" s="477"/>
      <c r="AF61" s="478"/>
      <c r="AG61" s="284"/>
      <c r="AH61" s="281"/>
      <c r="AI61" s="281"/>
    </row>
    <row r="62" spans="1:35" ht="3" customHeight="1">
      <c r="A62" s="556"/>
      <c r="B62" s="546"/>
      <c r="C62" s="418"/>
      <c r="D62" s="418"/>
      <c r="E62" s="418"/>
      <c r="F62" s="418"/>
      <c r="G62" s="418"/>
      <c r="H62" s="418"/>
      <c r="I62" s="418"/>
      <c r="J62" s="418"/>
      <c r="K62" s="281"/>
      <c r="L62" s="281"/>
      <c r="M62" s="281"/>
      <c r="N62" s="281"/>
      <c r="O62" s="281"/>
      <c r="P62" s="281"/>
      <c r="Q62" s="281"/>
      <c r="R62" s="281"/>
      <c r="S62" s="281"/>
      <c r="T62" s="281"/>
      <c r="U62" s="281"/>
      <c r="V62" s="547"/>
      <c r="W62" s="547"/>
      <c r="X62" s="547"/>
      <c r="Y62" s="547"/>
      <c r="Z62" s="547"/>
      <c r="AA62" s="281"/>
      <c r="AB62" s="281"/>
      <c r="AC62" s="281"/>
      <c r="AD62" s="281"/>
      <c r="AE62" s="281"/>
      <c r="AF62" s="281"/>
      <c r="AG62" s="284"/>
      <c r="AH62" s="281"/>
      <c r="AI62" s="281"/>
    </row>
    <row r="63" spans="1:35" ht="3" customHeight="1">
      <c r="A63" s="556"/>
      <c r="B63" s="550" t="s">
        <v>65</v>
      </c>
      <c r="C63" s="551"/>
      <c r="D63" s="551"/>
      <c r="E63" s="551"/>
      <c r="F63" s="551"/>
      <c r="G63" s="551"/>
      <c r="H63" s="551"/>
      <c r="I63" s="551"/>
      <c r="J63" s="551"/>
      <c r="K63" s="281"/>
      <c r="L63" s="281"/>
      <c r="M63" s="281"/>
      <c r="N63" s="281"/>
      <c r="O63" s="281"/>
      <c r="P63" s="277"/>
      <c r="Q63" s="277"/>
      <c r="R63" s="549" t="s">
        <v>66</v>
      </c>
      <c r="S63" s="549"/>
      <c r="T63" s="549"/>
      <c r="U63" s="549"/>
      <c r="V63" s="549"/>
      <c r="W63" s="549"/>
      <c r="X63" s="277"/>
      <c r="Y63" s="277"/>
      <c r="Z63" s="281"/>
      <c r="AA63" s="281"/>
      <c r="AB63" s="281"/>
      <c r="AC63" s="281"/>
      <c r="AD63" s="281"/>
      <c r="AE63" s="281"/>
      <c r="AF63" s="281"/>
      <c r="AG63" s="284"/>
      <c r="AH63" s="281"/>
      <c r="AI63" s="281"/>
    </row>
    <row r="64" spans="1:35" ht="9" customHeight="1">
      <c r="A64" s="556"/>
      <c r="B64" s="550"/>
      <c r="C64" s="551"/>
      <c r="D64" s="551"/>
      <c r="E64" s="551"/>
      <c r="F64" s="551"/>
      <c r="G64" s="551"/>
      <c r="H64" s="551"/>
      <c r="I64" s="551"/>
      <c r="J64" s="551"/>
      <c r="K64" s="473">
        <v>30</v>
      </c>
      <c r="L64" s="474"/>
      <c r="M64" s="474"/>
      <c r="N64" s="474"/>
      <c r="O64" s="474"/>
      <c r="P64" s="475"/>
      <c r="Q64" s="277"/>
      <c r="R64" s="549"/>
      <c r="S64" s="549"/>
      <c r="T64" s="549"/>
      <c r="U64" s="549"/>
      <c r="V64" s="549"/>
      <c r="W64" s="549"/>
      <c r="X64" s="473" t="s">
        <v>74</v>
      </c>
      <c r="Y64" s="474"/>
      <c r="Z64" s="474"/>
      <c r="AA64" s="474"/>
      <c r="AB64" s="474"/>
      <c r="AC64" s="475"/>
      <c r="AD64" s="277"/>
      <c r="AE64" s="277"/>
      <c r="AF64" s="277"/>
      <c r="AG64" s="284"/>
      <c r="AH64" s="281"/>
      <c r="AI64" s="281"/>
    </row>
    <row r="65" spans="1:35" ht="9" customHeight="1">
      <c r="A65" s="556"/>
      <c r="B65" s="550"/>
      <c r="C65" s="551"/>
      <c r="D65" s="551"/>
      <c r="E65" s="551"/>
      <c r="F65" s="551"/>
      <c r="G65" s="551"/>
      <c r="H65" s="551"/>
      <c r="I65" s="551"/>
      <c r="J65" s="551"/>
      <c r="K65" s="476"/>
      <c r="L65" s="477"/>
      <c r="M65" s="477"/>
      <c r="N65" s="477"/>
      <c r="O65" s="477"/>
      <c r="P65" s="478"/>
      <c r="Q65" s="277"/>
      <c r="R65" s="549"/>
      <c r="S65" s="549"/>
      <c r="T65" s="549"/>
      <c r="U65" s="549"/>
      <c r="V65" s="549"/>
      <c r="W65" s="549"/>
      <c r="X65" s="476"/>
      <c r="Y65" s="477"/>
      <c r="Z65" s="477"/>
      <c r="AA65" s="477"/>
      <c r="AB65" s="477"/>
      <c r="AC65" s="478"/>
      <c r="AD65" s="277"/>
      <c r="AE65" s="277"/>
      <c r="AF65" s="277"/>
      <c r="AG65" s="284"/>
      <c r="AH65" s="281"/>
      <c r="AI65" s="281"/>
    </row>
    <row r="66" spans="1:35" ht="3" customHeight="1">
      <c r="A66" s="556"/>
      <c r="B66" s="550"/>
      <c r="C66" s="551"/>
      <c r="D66" s="551"/>
      <c r="E66" s="551"/>
      <c r="F66" s="551"/>
      <c r="G66" s="551"/>
      <c r="H66" s="551"/>
      <c r="I66" s="551"/>
      <c r="J66" s="551"/>
      <c r="K66" s="281"/>
      <c r="L66" s="281"/>
      <c r="M66" s="281"/>
      <c r="N66" s="281"/>
      <c r="O66" s="281"/>
      <c r="P66" s="277"/>
      <c r="Q66" s="277"/>
      <c r="R66" s="549"/>
      <c r="S66" s="549"/>
      <c r="T66" s="549"/>
      <c r="U66" s="549"/>
      <c r="V66" s="549"/>
      <c r="W66" s="549"/>
      <c r="X66" s="277"/>
      <c r="Y66" s="277"/>
      <c r="Z66" s="281"/>
      <c r="AA66" s="281"/>
      <c r="AB66" s="281"/>
      <c r="AC66" s="281"/>
      <c r="AD66" s="281"/>
      <c r="AE66" s="281"/>
      <c r="AF66" s="281"/>
      <c r="AG66" s="284"/>
      <c r="AH66" s="281"/>
      <c r="AI66" s="281"/>
    </row>
    <row r="67" spans="1:35" ht="3" customHeight="1">
      <c r="A67" s="556"/>
      <c r="B67" s="546" t="s">
        <v>70</v>
      </c>
      <c r="C67" s="418"/>
      <c r="D67" s="418"/>
      <c r="E67" s="418"/>
      <c r="F67" s="418"/>
      <c r="G67" s="418"/>
      <c r="H67" s="418"/>
      <c r="I67" s="418"/>
      <c r="J67" s="418"/>
      <c r="K67" s="380"/>
      <c r="L67" s="281"/>
      <c r="M67" s="281"/>
      <c r="N67" s="281"/>
      <c r="O67" s="281"/>
      <c r="P67" s="281"/>
      <c r="Q67" s="380"/>
      <c r="R67" s="380"/>
      <c r="S67" s="380"/>
      <c r="T67" s="380"/>
      <c r="U67" s="380"/>
      <c r="V67" s="547" t="s">
        <v>662</v>
      </c>
      <c r="W67" s="547"/>
      <c r="X67" s="547"/>
      <c r="Y67" s="547"/>
      <c r="Z67" s="547"/>
      <c r="AA67" s="281"/>
      <c r="AB67" s="281"/>
      <c r="AC67" s="281"/>
      <c r="AD67" s="281"/>
      <c r="AE67" s="281"/>
      <c r="AF67" s="281"/>
      <c r="AG67" s="284"/>
      <c r="AH67" s="281"/>
      <c r="AI67" s="281"/>
    </row>
    <row r="68" spans="1:35" ht="9" customHeight="1">
      <c r="A68" s="556"/>
      <c r="B68" s="546"/>
      <c r="C68" s="418"/>
      <c r="D68" s="418"/>
      <c r="E68" s="418"/>
      <c r="F68" s="418"/>
      <c r="G68" s="418"/>
      <c r="H68" s="418"/>
      <c r="I68" s="418"/>
      <c r="J68" s="418"/>
      <c r="K68" s="473" t="s">
        <v>959</v>
      </c>
      <c r="L68" s="474"/>
      <c r="M68" s="474"/>
      <c r="N68" s="474"/>
      <c r="O68" s="474"/>
      <c r="P68" s="474"/>
      <c r="Q68" s="474"/>
      <c r="R68" s="474"/>
      <c r="S68" s="474"/>
      <c r="T68" s="474"/>
      <c r="U68" s="475"/>
      <c r="V68" s="547"/>
      <c r="W68" s="547"/>
      <c r="X68" s="547"/>
      <c r="Y68" s="547"/>
      <c r="Z68" s="547"/>
      <c r="AA68" s="473" t="s">
        <v>956</v>
      </c>
      <c r="AB68" s="474"/>
      <c r="AC68" s="474"/>
      <c r="AD68" s="474"/>
      <c r="AE68" s="474"/>
      <c r="AF68" s="475"/>
      <c r="AG68" s="284"/>
      <c r="AH68" s="281"/>
      <c r="AI68" s="281"/>
    </row>
    <row r="69" spans="1:35" ht="9" customHeight="1">
      <c r="A69" s="556"/>
      <c r="B69" s="546"/>
      <c r="C69" s="418"/>
      <c r="D69" s="418"/>
      <c r="E69" s="418"/>
      <c r="F69" s="418"/>
      <c r="G69" s="418"/>
      <c r="H69" s="418"/>
      <c r="I69" s="418"/>
      <c r="J69" s="418"/>
      <c r="K69" s="476"/>
      <c r="L69" s="477"/>
      <c r="M69" s="477"/>
      <c r="N69" s="477"/>
      <c r="O69" s="477"/>
      <c r="P69" s="477"/>
      <c r="Q69" s="477"/>
      <c r="R69" s="477"/>
      <c r="S69" s="477"/>
      <c r="T69" s="477"/>
      <c r="U69" s="478"/>
      <c r="V69" s="547"/>
      <c r="W69" s="547"/>
      <c r="X69" s="547"/>
      <c r="Y69" s="547"/>
      <c r="Z69" s="547"/>
      <c r="AA69" s="476"/>
      <c r="AB69" s="477"/>
      <c r="AC69" s="477"/>
      <c r="AD69" s="477"/>
      <c r="AE69" s="477"/>
      <c r="AF69" s="478"/>
      <c r="AG69" s="284"/>
      <c r="AH69" s="281"/>
      <c r="AI69" s="281"/>
    </row>
    <row r="70" spans="1:35" ht="3" customHeight="1">
      <c r="A70" s="556"/>
      <c r="B70" s="546"/>
      <c r="C70" s="418"/>
      <c r="D70" s="418"/>
      <c r="E70" s="418"/>
      <c r="F70" s="418"/>
      <c r="G70" s="418"/>
      <c r="H70" s="418"/>
      <c r="I70" s="418"/>
      <c r="J70" s="418"/>
      <c r="K70" s="281"/>
      <c r="L70" s="281"/>
      <c r="M70" s="281"/>
      <c r="N70" s="281"/>
      <c r="O70" s="281"/>
      <c r="P70" s="281"/>
      <c r="Q70" s="281"/>
      <c r="R70" s="281"/>
      <c r="S70" s="281"/>
      <c r="T70" s="281"/>
      <c r="U70" s="281"/>
      <c r="V70" s="547"/>
      <c r="W70" s="547"/>
      <c r="X70" s="547"/>
      <c r="Y70" s="547"/>
      <c r="Z70" s="547"/>
      <c r="AA70" s="281"/>
      <c r="AB70" s="281"/>
      <c r="AC70" s="281"/>
      <c r="AD70" s="281"/>
      <c r="AE70" s="281"/>
      <c r="AF70" s="281"/>
      <c r="AG70" s="284"/>
      <c r="AH70" s="281"/>
      <c r="AI70" s="281"/>
    </row>
    <row r="71" spans="1:35" ht="3" customHeight="1">
      <c r="A71" s="556"/>
      <c r="B71" s="548" t="s">
        <v>671</v>
      </c>
      <c r="C71" s="549"/>
      <c r="D71" s="549"/>
      <c r="E71" s="549"/>
      <c r="F71" s="549"/>
      <c r="G71" s="549"/>
      <c r="H71" s="549"/>
      <c r="I71" s="549"/>
      <c r="J71" s="549"/>
      <c r="K71" s="277"/>
      <c r="L71" s="281"/>
      <c r="M71" s="281"/>
      <c r="N71" s="281"/>
      <c r="O71" s="281"/>
      <c r="P71" s="281"/>
      <c r="Q71" s="281"/>
      <c r="R71" s="549" t="s">
        <v>66</v>
      </c>
      <c r="S71" s="549"/>
      <c r="T71" s="549"/>
      <c r="U71" s="549"/>
      <c r="V71" s="549"/>
      <c r="W71" s="549"/>
      <c r="X71" s="277"/>
      <c r="Y71" s="277"/>
      <c r="Z71" s="277"/>
      <c r="AA71" s="277"/>
      <c r="AB71" s="277"/>
      <c r="AC71" s="277"/>
      <c r="AD71" s="281"/>
      <c r="AE71" s="281"/>
      <c r="AF71" s="281"/>
      <c r="AG71" s="284"/>
      <c r="AH71" s="281"/>
      <c r="AI71" s="281"/>
    </row>
    <row r="72" spans="1:35" ht="9" customHeight="1">
      <c r="A72" s="556"/>
      <c r="B72" s="548"/>
      <c r="C72" s="549"/>
      <c r="D72" s="549"/>
      <c r="E72" s="549"/>
      <c r="F72" s="549"/>
      <c r="G72" s="549"/>
      <c r="H72" s="549"/>
      <c r="I72" s="549"/>
      <c r="J72" s="549"/>
      <c r="K72" s="473">
        <v>2.6</v>
      </c>
      <c r="L72" s="474"/>
      <c r="M72" s="474"/>
      <c r="N72" s="474"/>
      <c r="O72" s="474"/>
      <c r="P72" s="475"/>
      <c r="Q72" s="277"/>
      <c r="R72" s="549"/>
      <c r="S72" s="549"/>
      <c r="T72" s="549"/>
      <c r="U72" s="549"/>
      <c r="V72" s="549"/>
      <c r="W72" s="549"/>
      <c r="X72" s="473" t="s">
        <v>641</v>
      </c>
      <c r="Y72" s="474"/>
      <c r="Z72" s="474"/>
      <c r="AA72" s="474"/>
      <c r="AB72" s="474"/>
      <c r="AC72" s="475"/>
      <c r="AD72" s="277"/>
      <c r="AE72" s="277"/>
      <c r="AF72" s="277"/>
      <c r="AG72" s="284"/>
      <c r="AH72" s="281"/>
      <c r="AI72" s="281"/>
    </row>
    <row r="73" spans="1:35" ht="9" customHeight="1">
      <c r="A73" s="556"/>
      <c r="B73" s="548"/>
      <c r="C73" s="549"/>
      <c r="D73" s="549"/>
      <c r="E73" s="549"/>
      <c r="F73" s="549"/>
      <c r="G73" s="549"/>
      <c r="H73" s="549"/>
      <c r="I73" s="549"/>
      <c r="J73" s="549"/>
      <c r="K73" s="476"/>
      <c r="L73" s="477"/>
      <c r="M73" s="477"/>
      <c r="N73" s="477"/>
      <c r="O73" s="477"/>
      <c r="P73" s="478"/>
      <c r="Q73" s="277"/>
      <c r="R73" s="549"/>
      <c r="S73" s="549"/>
      <c r="T73" s="549"/>
      <c r="U73" s="549"/>
      <c r="V73" s="549"/>
      <c r="W73" s="549"/>
      <c r="X73" s="476"/>
      <c r="Y73" s="477"/>
      <c r="Z73" s="477"/>
      <c r="AA73" s="477"/>
      <c r="AB73" s="477"/>
      <c r="AC73" s="478"/>
      <c r="AD73" s="277"/>
      <c r="AE73" s="277"/>
      <c r="AF73" s="277"/>
      <c r="AG73" s="284"/>
      <c r="AH73" s="281"/>
      <c r="AI73" s="281"/>
    </row>
    <row r="74" spans="1:35" ht="3" customHeight="1">
      <c r="A74" s="557"/>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80"/>
      <c r="AH74" s="281"/>
      <c r="AI74" s="281"/>
    </row>
    <row r="75" spans="1:35" ht="12" customHeight="1">
      <c r="A75" s="385"/>
      <c r="B75" s="385"/>
      <c r="C75" s="385"/>
      <c r="D75" s="385"/>
      <c r="E75" s="385"/>
      <c r="F75" s="385"/>
      <c r="G75" s="385"/>
      <c r="H75" s="385"/>
      <c r="I75" s="385"/>
      <c r="J75" s="385"/>
      <c r="K75" s="385"/>
      <c r="L75" s="385"/>
      <c r="M75" s="385"/>
      <c r="N75" s="385"/>
      <c r="O75" s="385"/>
      <c r="P75" s="385"/>
      <c r="Q75" s="385"/>
      <c r="R75" s="385"/>
      <c r="S75" s="385"/>
      <c r="T75" s="385"/>
      <c r="U75" s="385"/>
      <c r="V75" s="385"/>
      <c r="W75" s="385"/>
      <c r="X75" s="385"/>
      <c r="Y75" s="282"/>
      <c r="Z75" s="533" t="s">
        <v>75</v>
      </c>
      <c r="AA75" s="533"/>
      <c r="AB75" s="533"/>
      <c r="AC75" s="533"/>
      <c r="AD75" s="533"/>
      <c r="AE75" s="533"/>
      <c r="AF75" s="533"/>
      <c r="AG75" s="533"/>
      <c r="AH75" s="382"/>
      <c r="AI75" s="382"/>
    </row>
    <row r="76" spans="1:40" ht="11.25" customHeight="1">
      <c r="A76" s="534" t="s">
        <v>76</v>
      </c>
      <c r="B76" s="535"/>
      <c r="C76" s="535"/>
      <c r="D76" s="535"/>
      <c r="E76" s="535"/>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6"/>
      <c r="AH76" s="285"/>
      <c r="AI76" s="285"/>
      <c r="AJ76" s="281"/>
      <c r="AK76" s="281"/>
      <c r="AL76" s="281"/>
      <c r="AM76" s="281"/>
      <c r="AN76" s="301"/>
    </row>
    <row r="77" spans="1:40" ht="11.25" customHeight="1">
      <c r="A77" s="537"/>
      <c r="B77" s="538"/>
      <c r="C77" s="538"/>
      <c r="D77" s="538"/>
      <c r="E77" s="538"/>
      <c r="F77" s="538"/>
      <c r="G77" s="538"/>
      <c r="H77" s="538"/>
      <c r="I77" s="538"/>
      <c r="J77" s="538"/>
      <c r="K77" s="538"/>
      <c r="L77" s="538"/>
      <c r="M77" s="538"/>
      <c r="N77" s="538"/>
      <c r="O77" s="538"/>
      <c r="P77" s="538"/>
      <c r="Q77" s="538"/>
      <c r="R77" s="538"/>
      <c r="S77" s="538"/>
      <c r="T77" s="538"/>
      <c r="U77" s="538"/>
      <c r="V77" s="538"/>
      <c r="W77" s="538"/>
      <c r="X77" s="538"/>
      <c r="Y77" s="538"/>
      <c r="Z77" s="538"/>
      <c r="AA77" s="538"/>
      <c r="AB77" s="538"/>
      <c r="AC77" s="538"/>
      <c r="AD77" s="538"/>
      <c r="AE77" s="538"/>
      <c r="AF77" s="538"/>
      <c r="AG77" s="539"/>
      <c r="AH77" s="285"/>
      <c r="AI77" s="285"/>
      <c r="AJ77" s="281"/>
      <c r="AK77" s="281"/>
      <c r="AL77" s="281"/>
      <c r="AM77" s="281"/>
      <c r="AN77" s="301"/>
    </row>
    <row r="78" spans="1:40" ht="10.5" customHeight="1">
      <c r="A78" s="422" t="s">
        <v>77</v>
      </c>
      <c r="B78" s="423"/>
      <c r="C78" s="423"/>
      <c r="D78" s="424"/>
      <c r="E78" s="473" t="str">
        <f>IF(H5="","",H5)</f>
        <v>○○清掃工場</v>
      </c>
      <c r="F78" s="474"/>
      <c r="G78" s="474"/>
      <c r="H78" s="474"/>
      <c r="I78" s="474"/>
      <c r="J78" s="474"/>
      <c r="K78" s="474"/>
      <c r="L78" s="474"/>
      <c r="M78" s="474"/>
      <c r="N78" s="474"/>
      <c r="O78" s="474"/>
      <c r="P78" s="474"/>
      <c r="Q78" s="474"/>
      <c r="R78" s="474"/>
      <c r="S78" s="474"/>
      <c r="T78" s="474"/>
      <c r="U78" s="474"/>
      <c r="V78" s="474"/>
      <c r="W78" s="474"/>
      <c r="X78" s="475"/>
      <c r="Y78" s="540" t="s">
        <v>78</v>
      </c>
      <c r="Z78" s="541"/>
      <c r="AA78" s="541"/>
      <c r="AB78" s="542"/>
      <c r="AC78" s="473" t="str">
        <f>IF(I3="","",I3)</f>
        <v>関東</v>
      </c>
      <c r="AD78" s="474"/>
      <c r="AE78" s="474"/>
      <c r="AF78" s="474"/>
      <c r="AG78" s="475"/>
      <c r="AH78" s="281"/>
      <c r="AI78" s="281"/>
      <c r="AJ78" s="281" t="s">
        <v>676</v>
      </c>
      <c r="AK78" s="3"/>
      <c r="AL78" s="281"/>
      <c r="AM78" s="281"/>
      <c r="AN78" s="301"/>
    </row>
    <row r="79" spans="1:35" ht="10.5" customHeight="1">
      <c r="A79" s="428"/>
      <c r="B79" s="429"/>
      <c r="C79" s="429"/>
      <c r="D79" s="430"/>
      <c r="E79" s="476"/>
      <c r="F79" s="477"/>
      <c r="G79" s="477"/>
      <c r="H79" s="477"/>
      <c r="I79" s="477"/>
      <c r="J79" s="477"/>
      <c r="K79" s="477"/>
      <c r="L79" s="477"/>
      <c r="M79" s="477"/>
      <c r="N79" s="477"/>
      <c r="O79" s="477"/>
      <c r="P79" s="477"/>
      <c r="Q79" s="477"/>
      <c r="R79" s="477"/>
      <c r="S79" s="477"/>
      <c r="T79" s="477"/>
      <c r="U79" s="477"/>
      <c r="V79" s="477"/>
      <c r="W79" s="477"/>
      <c r="X79" s="478"/>
      <c r="Y79" s="543"/>
      <c r="Z79" s="544"/>
      <c r="AA79" s="544"/>
      <c r="AB79" s="545"/>
      <c r="AC79" s="476"/>
      <c r="AD79" s="477"/>
      <c r="AE79" s="477"/>
      <c r="AF79" s="477"/>
      <c r="AG79" s="478"/>
      <c r="AH79" s="281"/>
      <c r="AI79" s="281"/>
    </row>
    <row r="80" spans="1:35" ht="13.5" customHeight="1">
      <c r="A80" s="460" t="s">
        <v>79</v>
      </c>
      <c r="B80" s="460"/>
      <c r="C80" s="422" t="s">
        <v>80</v>
      </c>
      <c r="D80" s="423"/>
      <c r="E80" s="423"/>
      <c r="F80" s="423"/>
      <c r="G80" s="423"/>
      <c r="H80" s="423"/>
      <c r="I80" s="423"/>
      <c r="J80" s="423"/>
      <c r="K80" s="424"/>
      <c r="L80" s="460" t="s">
        <v>81</v>
      </c>
      <c r="M80" s="460"/>
      <c r="N80" s="460" t="s">
        <v>694</v>
      </c>
      <c r="O80" s="460"/>
      <c r="P80" s="460"/>
      <c r="Q80" s="460"/>
      <c r="R80" s="460" t="s">
        <v>695</v>
      </c>
      <c r="S80" s="460"/>
      <c r="T80" s="460"/>
      <c r="U80" s="460"/>
      <c r="V80" s="460" t="s">
        <v>696</v>
      </c>
      <c r="W80" s="460"/>
      <c r="X80" s="460"/>
      <c r="Y80" s="460"/>
      <c r="Z80" s="460" t="s">
        <v>697</v>
      </c>
      <c r="AA80" s="460"/>
      <c r="AB80" s="460"/>
      <c r="AC80" s="460"/>
      <c r="AD80" s="460" t="s">
        <v>698</v>
      </c>
      <c r="AE80" s="460"/>
      <c r="AF80" s="460"/>
      <c r="AG80" s="460"/>
      <c r="AH80" s="380"/>
      <c r="AI80" s="380"/>
    </row>
    <row r="81" spans="1:35" ht="14.25" customHeight="1">
      <c r="A81" s="460"/>
      <c r="B81" s="460"/>
      <c r="C81" s="428"/>
      <c r="D81" s="429"/>
      <c r="E81" s="429"/>
      <c r="F81" s="429"/>
      <c r="G81" s="429"/>
      <c r="H81" s="429"/>
      <c r="I81" s="429"/>
      <c r="J81" s="429"/>
      <c r="K81" s="430"/>
      <c r="L81" s="460"/>
      <c r="M81" s="460"/>
      <c r="N81" s="460"/>
      <c r="O81" s="460"/>
      <c r="P81" s="460"/>
      <c r="Q81" s="460"/>
      <c r="R81" s="460"/>
      <c r="S81" s="460"/>
      <c r="T81" s="460"/>
      <c r="U81" s="460"/>
      <c r="V81" s="460"/>
      <c r="W81" s="460"/>
      <c r="X81" s="460"/>
      <c r="Y81" s="460"/>
      <c r="Z81" s="460"/>
      <c r="AA81" s="460"/>
      <c r="AB81" s="460"/>
      <c r="AC81" s="460"/>
      <c r="AD81" s="460"/>
      <c r="AE81" s="460"/>
      <c r="AF81" s="460"/>
      <c r="AG81" s="460"/>
      <c r="AH81" s="380"/>
      <c r="AI81" s="380"/>
    </row>
    <row r="82" spans="1:35" ht="12" customHeight="1">
      <c r="A82" s="460" t="s">
        <v>82</v>
      </c>
      <c r="B82" s="460"/>
      <c r="C82" s="487" t="s">
        <v>83</v>
      </c>
      <c r="D82" s="488"/>
      <c r="E82" s="488"/>
      <c r="F82" s="488"/>
      <c r="G82" s="488"/>
      <c r="H82" s="488"/>
      <c r="I82" s="488"/>
      <c r="J82" s="488"/>
      <c r="K82" s="489"/>
      <c r="L82" s="460" t="s">
        <v>84</v>
      </c>
      <c r="M82" s="460"/>
      <c r="N82" s="524">
        <v>3500</v>
      </c>
      <c r="O82" s="525"/>
      <c r="P82" s="525"/>
      <c r="Q82" s="526"/>
      <c r="R82" s="524">
        <v>3500</v>
      </c>
      <c r="S82" s="525"/>
      <c r="T82" s="525"/>
      <c r="U82" s="526"/>
      <c r="V82" s="524">
        <v>3500</v>
      </c>
      <c r="W82" s="525"/>
      <c r="X82" s="525"/>
      <c r="Y82" s="526"/>
      <c r="Z82" s="524">
        <v>3500</v>
      </c>
      <c r="AA82" s="525"/>
      <c r="AB82" s="525"/>
      <c r="AC82" s="526"/>
      <c r="AD82" s="524">
        <v>2700</v>
      </c>
      <c r="AE82" s="525"/>
      <c r="AF82" s="525"/>
      <c r="AG82" s="526"/>
      <c r="AH82" s="380"/>
      <c r="AI82" s="380"/>
    </row>
    <row r="83" spans="1:35" ht="12" customHeight="1">
      <c r="A83" s="460"/>
      <c r="B83" s="460"/>
      <c r="C83" s="490"/>
      <c r="D83" s="491"/>
      <c r="E83" s="491"/>
      <c r="F83" s="491"/>
      <c r="G83" s="491"/>
      <c r="H83" s="491"/>
      <c r="I83" s="491"/>
      <c r="J83" s="491"/>
      <c r="K83" s="492"/>
      <c r="L83" s="460"/>
      <c r="M83" s="460"/>
      <c r="N83" s="527"/>
      <c r="O83" s="528"/>
      <c r="P83" s="528"/>
      <c r="Q83" s="529"/>
      <c r="R83" s="527"/>
      <c r="S83" s="528"/>
      <c r="T83" s="528"/>
      <c r="U83" s="529"/>
      <c r="V83" s="527"/>
      <c r="W83" s="528"/>
      <c r="X83" s="528"/>
      <c r="Y83" s="529"/>
      <c r="Z83" s="527"/>
      <c r="AA83" s="528"/>
      <c r="AB83" s="528"/>
      <c r="AC83" s="529"/>
      <c r="AD83" s="527"/>
      <c r="AE83" s="528"/>
      <c r="AF83" s="528"/>
      <c r="AG83" s="529"/>
      <c r="AH83" s="380"/>
      <c r="AI83" s="380"/>
    </row>
    <row r="84" spans="1:35" ht="12" customHeight="1">
      <c r="A84" s="460" t="s">
        <v>85</v>
      </c>
      <c r="B84" s="460"/>
      <c r="C84" s="487" t="s">
        <v>86</v>
      </c>
      <c r="D84" s="488"/>
      <c r="E84" s="488"/>
      <c r="F84" s="488"/>
      <c r="G84" s="488"/>
      <c r="H84" s="488"/>
      <c r="I84" s="488"/>
      <c r="J84" s="488"/>
      <c r="K84" s="489"/>
      <c r="L84" s="460" t="s">
        <v>84</v>
      </c>
      <c r="M84" s="460"/>
      <c r="N84" s="524">
        <v>0</v>
      </c>
      <c r="O84" s="525"/>
      <c r="P84" s="525"/>
      <c r="Q84" s="526"/>
      <c r="R84" s="524">
        <v>0</v>
      </c>
      <c r="S84" s="525"/>
      <c r="T84" s="525"/>
      <c r="U84" s="526"/>
      <c r="V84" s="524">
        <v>0</v>
      </c>
      <c r="W84" s="525"/>
      <c r="X84" s="525"/>
      <c r="Y84" s="526"/>
      <c r="Z84" s="524">
        <v>0</v>
      </c>
      <c r="AA84" s="525"/>
      <c r="AB84" s="525"/>
      <c r="AC84" s="526"/>
      <c r="AD84" s="524">
        <v>0</v>
      </c>
      <c r="AE84" s="525"/>
      <c r="AF84" s="525"/>
      <c r="AG84" s="526"/>
      <c r="AH84" s="380"/>
      <c r="AI84" s="380"/>
    </row>
    <row r="85" spans="1:35" ht="12" customHeight="1">
      <c r="A85" s="460"/>
      <c r="B85" s="460"/>
      <c r="C85" s="490"/>
      <c r="D85" s="491"/>
      <c r="E85" s="491"/>
      <c r="F85" s="491"/>
      <c r="G85" s="491"/>
      <c r="H85" s="491"/>
      <c r="I85" s="491"/>
      <c r="J85" s="491"/>
      <c r="K85" s="492"/>
      <c r="L85" s="460"/>
      <c r="M85" s="460"/>
      <c r="N85" s="527"/>
      <c r="O85" s="528"/>
      <c r="P85" s="528"/>
      <c r="Q85" s="529"/>
      <c r="R85" s="527"/>
      <c r="S85" s="528"/>
      <c r="T85" s="528"/>
      <c r="U85" s="529"/>
      <c r="V85" s="527"/>
      <c r="W85" s="528"/>
      <c r="X85" s="528"/>
      <c r="Y85" s="529"/>
      <c r="Z85" s="527"/>
      <c r="AA85" s="528"/>
      <c r="AB85" s="528"/>
      <c r="AC85" s="529"/>
      <c r="AD85" s="527"/>
      <c r="AE85" s="528"/>
      <c r="AF85" s="528"/>
      <c r="AG85" s="529"/>
      <c r="AH85" s="380"/>
      <c r="AI85" s="380"/>
    </row>
    <row r="86" spans="1:35" ht="12" customHeight="1">
      <c r="A86" s="422" t="s">
        <v>762</v>
      </c>
      <c r="B86" s="424"/>
      <c r="C86" s="530" t="s">
        <v>137</v>
      </c>
      <c r="D86" s="531"/>
      <c r="E86" s="531"/>
      <c r="F86" s="531"/>
      <c r="G86" s="531"/>
      <c r="H86" s="531"/>
      <c r="I86" s="531"/>
      <c r="J86" s="531"/>
      <c r="K86" s="531"/>
      <c r="L86" s="532" t="s">
        <v>135</v>
      </c>
      <c r="M86" s="532"/>
      <c r="N86" s="524">
        <v>4836000</v>
      </c>
      <c r="O86" s="525"/>
      <c r="P86" s="525"/>
      <c r="Q86" s="526"/>
      <c r="R86" s="524">
        <v>4577000</v>
      </c>
      <c r="S86" s="525"/>
      <c r="T86" s="525"/>
      <c r="U86" s="526"/>
      <c r="V86" s="524">
        <v>4667800</v>
      </c>
      <c r="W86" s="525"/>
      <c r="X86" s="525"/>
      <c r="Y86" s="526"/>
      <c r="Z86" s="524">
        <v>4766000</v>
      </c>
      <c r="AA86" s="525"/>
      <c r="AB86" s="525"/>
      <c r="AC86" s="526"/>
      <c r="AD86" s="524">
        <v>4936000</v>
      </c>
      <c r="AE86" s="525"/>
      <c r="AF86" s="525"/>
      <c r="AG86" s="526"/>
      <c r="AH86" s="380"/>
      <c r="AI86" s="380"/>
    </row>
    <row r="87" spans="1:35" ht="12" customHeight="1">
      <c r="A87" s="428"/>
      <c r="B87" s="430"/>
      <c r="C87" s="521" t="s">
        <v>138</v>
      </c>
      <c r="D87" s="522"/>
      <c r="E87" s="522"/>
      <c r="F87" s="522"/>
      <c r="G87" s="522"/>
      <c r="H87" s="522"/>
      <c r="I87" s="522"/>
      <c r="J87" s="522"/>
      <c r="K87" s="522"/>
      <c r="L87" s="523" t="s">
        <v>98</v>
      </c>
      <c r="M87" s="523"/>
      <c r="N87" s="512">
        <v>289664</v>
      </c>
      <c r="O87" s="513"/>
      <c r="P87" s="513"/>
      <c r="Q87" s="514"/>
      <c r="R87" s="512">
        <v>225554</v>
      </c>
      <c r="S87" s="513"/>
      <c r="T87" s="513"/>
      <c r="U87" s="514"/>
      <c r="V87" s="512">
        <v>227998</v>
      </c>
      <c r="W87" s="513"/>
      <c r="X87" s="513"/>
      <c r="Y87" s="514"/>
      <c r="Z87" s="512">
        <v>289776</v>
      </c>
      <c r="AA87" s="513"/>
      <c r="AB87" s="513"/>
      <c r="AC87" s="514"/>
      <c r="AD87" s="512">
        <v>298654</v>
      </c>
      <c r="AE87" s="513"/>
      <c r="AF87" s="513"/>
      <c r="AG87" s="514"/>
      <c r="AH87" s="380"/>
      <c r="AI87" s="380"/>
    </row>
    <row r="88" spans="1:35" ht="12" customHeight="1">
      <c r="A88" s="422" t="s">
        <v>763</v>
      </c>
      <c r="B88" s="424"/>
      <c r="C88" s="515" t="s">
        <v>699</v>
      </c>
      <c r="D88" s="516"/>
      <c r="E88" s="516"/>
      <c r="F88" s="516"/>
      <c r="G88" s="516"/>
      <c r="H88" s="516"/>
      <c r="I88" s="516"/>
      <c r="J88" s="516"/>
      <c r="K88" s="517"/>
      <c r="L88" s="508"/>
      <c r="M88" s="509"/>
      <c r="N88" s="479" t="s">
        <v>591</v>
      </c>
      <c r="O88" s="479"/>
      <c r="P88" s="479"/>
      <c r="Q88" s="479"/>
      <c r="R88" s="479" t="s">
        <v>591</v>
      </c>
      <c r="S88" s="479"/>
      <c r="T88" s="479"/>
      <c r="U88" s="479"/>
      <c r="V88" s="479" t="s">
        <v>591</v>
      </c>
      <c r="W88" s="479"/>
      <c r="X88" s="479"/>
      <c r="Y88" s="479"/>
      <c r="Z88" s="479" t="s">
        <v>591</v>
      </c>
      <c r="AA88" s="479"/>
      <c r="AB88" s="479"/>
      <c r="AC88" s="479"/>
      <c r="AD88" s="479" t="s">
        <v>591</v>
      </c>
      <c r="AE88" s="479"/>
      <c r="AF88" s="479"/>
      <c r="AG88" s="479"/>
      <c r="AH88" s="380"/>
      <c r="AI88" s="380"/>
    </row>
    <row r="89" spans="1:35" ht="12" customHeight="1">
      <c r="A89" s="428"/>
      <c r="B89" s="430"/>
      <c r="C89" s="518"/>
      <c r="D89" s="519"/>
      <c r="E89" s="519"/>
      <c r="F89" s="519"/>
      <c r="G89" s="519"/>
      <c r="H89" s="519"/>
      <c r="I89" s="519"/>
      <c r="J89" s="519"/>
      <c r="K89" s="520"/>
      <c r="L89" s="510"/>
      <c r="M89" s="511"/>
      <c r="N89" s="479"/>
      <c r="O89" s="479"/>
      <c r="P89" s="479"/>
      <c r="Q89" s="479"/>
      <c r="R89" s="479"/>
      <c r="S89" s="479"/>
      <c r="T89" s="479"/>
      <c r="U89" s="479"/>
      <c r="V89" s="479"/>
      <c r="W89" s="479"/>
      <c r="X89" s="479"/>
      <c r="Y89" s="479"/>
      <c r="Z89" s="479"/>
      <c r="AA89" s="479"/>
      <c r="AB89" s="479"/>
      <c r="AC89" s="479"/>
      <c r="AD89" s="479"/>
      <c r="AE89" s="479"/>
      <c r="AF89" s="479"/>
      <c r="AG89" s="479"/>
      <c r="AH89" s="380"/>
      <c r="AI89" s="380"/>
    </row>
    <row r="90" spans="1:35" ht="12" customHeight="1">
      <c r="A90" s="422" t="s">
        <v>92</v>
      </c>
      <c r="B90" s="424"/>
      <c r="C90" s="480" t="s">
        <v>700</v>
      </c>
      <c r="D90" s="481"/>
      <c r="E90" s="481"/>
      <c r="F90" s="481"/>
      <c r="G90" s="481"/>
      <c r="H90" s="481"/>
      <c r="I90" s="481"/>
      <c r="J90" s="481"/>
      <c r="K90" s="482"/>
      <c r="L90" s="508"/>
      <c r="M90" s="509"/>
      <c r="N90" s="479" t="s">
        <v>960</v>
      </c>
      <c r="O90" s="479"/>
      <c r="P90" s="479"/>
      <c r="Q90" s="479"/>
      <c r="R90" s="479" t="s">
        <v>960</v>
      </c>
      <c r="S90" s="479"/>
      <c r="T90" s="479"/>
      <c r="U90" s="479"/>
      <c r="V90" s="479" t="s">
        <v>960</v>
      </c>
      <c r="W90" s="479"/>
      <c r="X90" s="479"/>
      <c r="Y90" s="479"/>
      <c r="Z90" s="479" t="s">
        <v>960</v>
      </c>
      <c r="AA90" s="479"/>
      <c r="AB90" s="479"/>
      <c r="AC90" s="479"/>
      <c r="AD90" s="479" t="s">
        <v>960</v>
      </c>
      <c r="AE90" s="479"/>
      <c r="AF90" s="479"/>
      <c r="AG90" s="479"/>
      <c r="AH90" s="380"/>
      <c r="AI90" s="380"/>
    </row>
    <row r="91" spans="1:35" ht="12" customHeight="1">
      <c r="A91" s="428"/>
      <c r="B91" s="430"/>
      <c r="C91" s="483"/>
      <c r="D91" s="484"/>
      <c r="E91" s="484"/>
      <c r="F91" s="484"/>
      <c r="G91" s="484"/>
      <c r="H91" s="484"/>
      <c r="I91" s="484"/>
      <c r="J91" s="484"/>
      <c r="K91" s="485"/>
      <c r="L91" s="510"/>
      <c r="M91" s="511"/>
      <c r="N91" s="479"/>
      <c r="O91" s="479"/>
      <c r="P91" s="479"/>
      <c r="Q91" s="479"/>
      <c r="R91" s="479"/>
      <c r="S91" s="479"/>
      <c r="T91" s="479"/>
      <c r="U91" s="479"/>
      <c r="V91" s="479"/>
      <c r="W91" s="479"/>
      <c r="X91" s="479"/>
      <c r="Y91" s="479"/>
      <c r="Z91" s="479"/>
      <c r="AA91" s="479"/>
      <c r="AB91" s="479"/>
      <c r="AC91" s="479"/>
      <c r="AD91" s="479"/>
      <c r="AE91" s="479"/>
      <c r="AF91" s="479"/>
      <c r="AG91" s="479"/>
      <c r="AH91" s="380"/>
      <c r="AI91" s="380"/>
    </row>
    <row r="92" spans="1:35" ht="12" customHeight="1">
      <c r="A92" s="422" t="s">
        <v>94</v>
      </c>
      <c r="B92" s="424"/>
      <c r="C92" s="487" t="s">
        <v>88</v>
      </c>
      <c r="D92" s="488"/>
      <c r="E92" s="488"/>
      <c r="F92" s="488"/>
      <c r="G92" s="488"/>
      <c r="H92" s="488"/>
      <c r="I92" s="488"/>
      <c r="J92" s="488"/>
      <c r="K92" s="489"/>
      <c r="L92" s="422" t="s">
        <v>89</v>
      </c>
      <c r="M92" s="424"/>
      <c r="N92" s="479">
        <v>49864330</v>
      </c>
      <c r="O92" s="479"/>
      <c r="P92" s="479"/>
      <c r="Q92" s="479"/>
      <c r="R92" s="479">
        <v>52009960</v>
      </c>
      <c r="S92" s="479"/>
      <c r="T92" s="479"/>
      <c r="U92" s="479"/>
      <c r="V92" s="479">
        <v>52009960</v>
      </c>
      <c r="W92" s="479"/>
      <c r="X92" s="479"/>
      <c r="Y92" s="479"/>
      <c r="Z92" s="479">
        <v>52009960</v>
      </c>
      <c r="AA92" s="479"/>
      <c r="AB92" s="479"/>
      <c r="AC92" s="479"/>
      <c r="AD92" s="479">
        <v>52009960</v>
      </c>
      <c r="AE92" s="479"/>
      <c r="AF92" s="479"/>
      <c r="AG92" s="479"/>
      <c r="AH92" s="380"/>
      <c r="AI92" s="380"/>
    </row>
    <row r="93" spans="1:47" ht="12" customHeight="1">
      <c r="A93" s="428"/>
      <c r="B93" s="430"/>
      <c r="C93" s="490"/>
      <c r="D93" s="491"/>
      <c r="E93" s="491"/>
      <c r="F93" s="491"/>
      <c r="G93" s="491"/>
      <c r="H93" s="491"/>
      <c r="I93" s="491"/>
      <c r="J93" s="491"/>
      <c r="K93" s="492"/>
      <c r="L93" s="428"/>
      <c r="M93" s="430"/>
      <c r="N93" s="479"/>
      <c r="O93" s="479"/>
      <c r="P93" s="479"/>
      <c r="Q93" s="479"/>
      <c r="R93" s="479"/>
      <c r="S93" s="479"/>
      <c r="T93" s="479"/>
      <c r="U93" s="479"/>
      <c r="V93" s="479"/>
      <c r="W93" s="479"/>
      <c r="X93" s="479"/>
      <c r="Y93" s="479"/>
      <c r="Z93" s="479"/>
      <c r="AA93" s="479"/>
      <c r="AB93" s="479"/>
      <c r="AC93" s="479"/>
      <c r="AD93" s="479"/>
      <c r="AE93" s="479"/>
      <c r="AF93" s="479"/>
      <c r="AG93" s="479"/>
      <c r="AH93" s="380"/>
      <c r="AI93" s="380"/>
      <c r="AJ93" s="302"/>
      <c r="AK93" s="302"/>
      <c r="AL93" s="302"/>
      <c r="AM93" s="302"/>
      <c r="AN93" s="302"/>
      <c r="AO93" s="302"/>
      <c r="AP93" s="302"/>
      <c r="AQ93" s="302"/>
      <c r="AR93" s="302"/>
      <c r="AS93" s="302"/>
      <c r="AT93" s="302"/>
      <c r="AU93" s="302"/>
    </row>
    <row r="94" spans="1:47" ht="12" customHeight="1">
      <c r="A94" s="422" t="s">
        <v>96</v>
      </c>
      <c r="B94" s="424"/>
      <c r="C94" s="487" t="s">
        <v>91</v>
      </c>
      <c r="D94" s="488"/>
      <c r="E94" s="488"/>
      <c r="F94" s="488"/>
      <c r="G94" s="488"/>
      <c r="H94" s="488"/>
      <c r="I94" s="488"/>
      <c r="J94" s="488"/>
      <c r="K94" s="489"/>
      <c r="L94" s="422" t="s">
        <v>89</v>
      </c>
      <c r="M94" s="424"/>
      <c r="N94" s="479">
        <v>15680800</v>
      </c>
      <c r="O94" s="479"/>
      <c r="P94" s="479"/>
      <c r="Q94" s="479"/>
      <c r="R94" s="479">
        <v>15757700</v>
      </c>
      <c r="S94" s="479"/>
      <c r="T94" s="479"/>
      <c r="U94" s="479"/>
      <c r="V94" s="479">
        <v>15757700</v>
      </c>
      <c r="W94" s="479"/>
      <c r="X94" s="479"/>
      <c r="Y94" s="479"/>
      <c r="Z94" s="479">
        <v>15757700</v>
      </c>
      <c r="AA94" s="479"/>
      <c r="AB94" s="479"/>
      <c r="AC94" s="479"/>
      <c r="AD94" s="479">
        <v>15757700</v>
      </c>
      <c r="AE94" s="479"/>
      <c r="AF94" s="479"/>
      <c r="AG94" s="479"/>
      <c r="AH94" s="380"/>
      <c r="AI94" s="380"/>
      <c r="AJ94" s="302"/>
      <c r="AK94" s="302"/>
      <c r="AL94" s="302"/>
      <c r="AM94" s="302"/>
      <c r="AN94" s="302"/>
      <c r="AO94" s="302"/>
      <c r="AP94" s="302"/>
      <c r="AQ94" s="302"/>
      <c r="AR94" s="302"/>
      <c r="AS94" s="302"/>
      <c r="AT94" s="302"/>
      <c r="AU94" s="302"/>
    </row>
    <row r="95" spans="1:35" ht="12" customHeight="1">
      <c r="A95" s="428"/>
      <c r="B95" s="430"/>
      <c r="C95" s="490"/>
      <c r="D95" s="491"/>
      <c r="E95" s="491"/>
      <c r="F95" s="491"/>
      <c r="G95" s="491"/>
      <c r="H95" s="491"/>
      <c r="I95" s="491"/>
      <c r="J95" s="491"/>
      <c r="K95" s="492"/>
      <c r="L95" s="428"/>
      <c r="M95" s="430"/>
      <c r="N95" s="479"/>
      <c r="O95" s="479"/>
      <c r="P95" s="479"/>
      <c r="Q95" s="479"/>
      <c r="R95" s="479"/>
      <c r="S95" s="479"/>
      <c r="T95" s="479"/>
      <c r="U95" s="479"/>
      <c r="V95" s="479"/>
      <c r="W95" s="479"/>
      <c r="X95" s="479"/>
      <c r="Y95" s="479"/>
      <c r="Z95" s="479"/>
      <c r="AA95" s="479"/>
      <c r="AB95" s="479"/>
      <c r="AC95" s="479"/>
      <c r="AD95" s="479"/>
      <c r="AE95" s="479"/>
      <c r="AF95" s="479"/>
      <c r="AG95" s="479"/>
      <c r="AH95" s="380"/>
      <c r="AI95" s="380"/>
    </row>
    <row r="96" spans="1:36" ht="12" customHeight="1">
      <c r="A96" s="422" t="s">
        <v>99</v>
      </c>
      <c r="B96" s="424"/>
      <c r="C96" s="505" t="s">
        <v>188</v>
      </c>
      <c r="D96" s="506"/>
      <c r="E96" s="506"/>
      <c r="F96" s="506"/>
      <c r="G96" s="506"/>
      <c r="H96" s="506"/>
      <c r="I96" s="506"/>
      <c r="J96" s="506"/>
      <c r="K96" s="507"/>
      <c r="L96" s="495"/>
      <c r="M96" s="496"/>
      <c r="N96" s="479" t="s">
        <v>937</v>
      </c>
      <c r="O96" s="479"/>
      <c r="P96" s="479"/>
      <c r="Q96" s="479"/>
      <c r="R96" s="479" t="s">
        <v>937</v>
      </c>
      <c r="S96" s="479"/>
      <c r="T96" s="479"/>
      <c r="U96" s="479"/>
      <c r="V96" s="479" t="s">
        <v>937</v>
      </c>
      <c r="W96" s="479"/>
      <c r="X96" s="479"/>
      <c r="Y96" s="479"/>
      <c r="Z96" s="479" t="s">
        <v>937</v>
      </c>
      <c r="AA96" s="479"/>
      <c r="AB96" s="479"/>
      <c r="AC96" s="479"/>
      <c r="AD96" s="479" t="s">
        <v>937</v>
      </c>
      <c r="AE96" s="479"/>
      <c r="AF96" s="479"/>
      <c r="AG96" s="479"/>
      <c r="AH96" s="380"/>
      <c r="AI96" s="380"/>
      <c r="AJ96" s="272" t="s">
        <v>672</v>
      </c>
    </row>
    <row r="97" spans="1:35" ht="12" customHeight="1">
      <c r="A97" s="428"/>
      <c r="B97" s="430"/>
      <c r="C97" s="502" t="s">
        <v>360</v>
      </c>
      <c r="D97" s="503"/>
      <c r="E97" s="503"/>
      <c r="F97" s="503"/>
      <c r="G97" s="503"/>
      <c r="H97" s="503"/>
      <c r="I97" s="503"/>
      <c r="J97" s="503"/>
      <c r="K97" s="504"/>
      <c r="L97" s="497"/>
      <c r="M97" s="498"/>
      <c r="N97" s="479"/>
      <c r="O97" s="479"/>
      <c r="P97" s="479"/>
      <c r="Q97" s="479"/>
      <c r="R97" s="479"/>
      <c r="S97" s="479"/>
      <c r="T97" s="479"/>
      <c r="U97" s="479"/>
      <c r="V97" s="479"/>
      <c r="W97" s="479"/>
      <c r="X97" s="479"/>
      <c r="Y97" s="479"/>
      <c r="Z97" s="479"/>
      <c r="AA97" s="479"/>
      <c r="AB97" s="479"/>
      <c r="AC97" s="479"/>
      <c r="AD97" s="479"/>
      <c r="AE97" s="479"/>
      <c r="AF97" s="479"/>
      <c r="AG97" s="479"/>
      <c r="AH97" s="380"/>
      <c r="AI97" s="380"/>
    </row>
    <row r="98" spans="1:35" ht="12" customHeight="1">
      <c r="A98" s="422" t="s">
        <v>101</v>
      </c>
      <c r="B98" s="424"/>
      <c r="C98" s="487" t="s">
        <v>100</v>
      </c>
      <c r="D98" s="488"/>
      <c r="E98" s="488"/>
      <c r="F98" s="488"/>
      <c r="G98" s="488"/>
      <c r="H98" s="488"/>
      <c r="I98" s="488"/>
      <c r="J98" s="488"/>
      <c r="K98" s="489"/>
      <c r="L98" s="422" t="s">
        <v>98</v>
      </c>
      <c r="M98" s="424"/>
      <c r="N98" s="479">
        <v>186775</v>
      </c>
      <c r="O98" s="479"/>
      <c r="P98" s="479"/>
      <c r="Q98" s="479"/>
      <c r="R98" s="479">
        <v>186775</v>
      </c>
      <c r="S98" s="479"/>
      <c r="T98" s="479"/>
      <c r="U98" s="479"/>
      <c r="V98" s="479">
        <v>186775</v>
      </c>
      <c r="W98" s="479"/>
      <c r="X98" s="479"/>
      <c r="Y98" s="479"/>
      <c r="Z98" s="479">
        <v>186775</v>
      </c>
      <c r="AA98" s="479"/>
      <c r="AB98" s="479"/>
      <c r="AC98" s="479"/>
      <c r="AD98" s="479">
        <v>186775</v>
      </c>
      <c r="AE98" s="479"/>
      <c r="AF98" s="479"/>
      <c r="AG98" s="479"/>
      <c r="AH98" s="380"/>
      <c r="AI98" s="380"/>
    </row>
    <row r="99" spans="1:35" ht="12" customHeight="1">
      <c r="A99" s="428"/>
      <c r="B99" s="430"/>
      <c r="C99" s="490"/>
      <c r="D99" s="491"/>
      <c r="E99" s="491"/>
      <c r="F99" s="491"/>
      <c r="G99" s="491"/>
      <c r="H99" s="491"/>
      <c r="I99" s="491"/>
      <c r="J99" s="491"/>
      <c r="K99" s="492"/>
      <c r="L99" s="428"/>
      <c r="M99" s="430"/>
      <c r="N99" s="479"/>
      <c r="O99" s="479"/>
      <c r="P99" s="479"/>
      <c r="Q99" s="479"/>
      <c r="R99" s="479"/>
      <c r="S99" s="479"/>
      <c r="T99" s="479"/>
      <c r="U99" s="479"/>
      <c r="V99" s="479"/>
      <c r="W99" s="479"/>
      <c r="X99" s="479"/>
      <c r="Y99" s="479"/>
      <c r="Z99" s="479"/>
      <c r="AA99" s="479"/>
      <c r="AB99" s="479"/>
      <c r="AC99" s="479"/>
      <c r="AD99" s="479"/>
      <c r="AE99" s="479"/>
      <c r="AF99" s="479"/>
      <c r="AG99" s="479"/>
      <c r="AH99" s="380"/>
      <c r="AI99" s="380"/>
    </row>
    <row r="100" spans="1:36" ht="12" customHeight="1">
      <c r="A100" s="422" t="s">
        <v>103</v>
      </c>
      <c r="B100" s="424"/>
      <c r="C100" s="487" t="s">
        <v>97</v>
      </c>
      <c r="D100" s="488"/>
      <c r="E100" s="488"/>
      <c r="F100" s="488"/>
      <c r="G100" s="488"/>
      <c r="H100" s="488"/>
      <c r="I100" s="488"/>
      <c r="J100" s="488"/>
      <c r="K100" s="489"/>
      <c r="L100" s="422" t="s">
        <v>98</v>
      </c>
      <c r="M100" s="424"/>
      <c r="N100" s="479">
        <v>279962</v>
      </c>
      <c r="O100" s="479"/>
      <c r="P100" s="479"/>
      <c r="Q100" s="479"/>
      <c r="R100" s="479">
        <v>279962</v>
      </c>
      <c r="S100" s="479"/>
      <c r="T100" s="479"/>
      <c r="U100" s="479"/>
      <c r="V100" s="479">
        <v>279962</v>
      </c>
      <c r="W100" s="479"/>
      <c r="X100" s="479"/>
      <c r="Y100" s="479"/>
      <c r="Z100" s="479">
        <v>279962</v>
      </c>
      <c r="AA100" s="479"/>
      <c r="AB100" s="479"/>
      <c r="AC100" s="479"/>
      <c r="AD100" s="479">
        <v>279962</v>
      </c>
      <c r="AE100" s="479"/>
      <c r="AF100" s="479"/>
      <c r="AG100" s="479"/>
      <c r="AH100" s="380"/>
      <c r="AI100" s="380"/>
      <c r="AJ100" s="272" t="s">
        <v>690</v>
      </c>
    </row>
    <row r="101" spans="1:35" ht="12" customHeight="1">
      <c r="A101" s="428"/>
      <c r="B101" s="430"/>
      <c r="C101" s="490"/>
      <c r="D101" s="491"/>
      <c r="E101" s="491"/>
      <c r="F101" s="491"/>
      <c r="G101" s="491"/>
      <c r="H101" s="491"/>
      <c r="I101" s="491"/>
      <c r="J101" s="491"/>
      <c r="K101" s="492"/>
      <c r="L101" s="428"/>
      <c r="M101" s="430"/>
      <c r="N101" s="479"/>
      <c r="O101" s="479"/>
      <c r="P101" s="479"/>
      <c r="Q101" s="479"/>
      <c r="R101" s="479"/>
      <c r="S101" s="479"/>
      <c r="T101" s="479"/>
      <c r="U101" s="479"/>
      <c r="V101" s="479"/>
      <c r="W101" s="479"/>
      <c r="X101" s="479"/>
      <c r="Y101" s="479"/>
      <c r="Z101" s="479"/>
      <c r="AA101" s="479"/>
      <c r="AB101" s="479"/>
      <c r="AC101" s="479"/>
      <c r="AD101" s="479"/>
      <c r="AE101" s="479"/>
      <c r="AF101" s="479"/>
      <c r="AG101" s="479"/>
      <c r="AH101" s="380"/>
      <c r="AI101" s="380"/>
    </row>
    <row r="102" spans="1:36" ht="12" customHeight="1">
      <c r="A102" s="422" t="s">
        <v>496</v>
      </c>
      <c r="B102" s="424"/>
      <c r="C102" s="499" t="s">
        <v>829</v>
      </c>
      <c r="D102" s="500"/>
      <c r="E102" s="500"/>
      <c r="F102" s="500"/>
      <c r="G102" s="500"/>
      <c r="H102" s="500"/>
      <c r="I102" s="500"/>
      <c r="J102" s="500"/>
      <c r="K102" s="501"/>
      <c r="L102" s="495"/>
      <c r="M102" s="496"/>
      <c r="N102" s="479" t="s">
        <v>591</v>
      </c>
      <c r="O102" s="479"/>
      <c r="P102" s="479"/>
      <c r="Q102" s="479"/>
      <c r="R102" s="479" t="s">
        <v>591</v>
      </c>
      <c r="S102" s="479"/>
      <c r="T102" s="479"/>
      <c r="U102" s="479"/>
      <c r="V102" s="479" t="s">
        <v>591</v>
      </c>
      <c r="W102" s="479"/>
      <c r="X102" s="479"/>
      <c r="Y102" s="479"/>
      <c r="Z102" s="479" t="s">
        <v>591</v>
      </c>
      <c r="AA102" s="479"/>
      <c r="AB102" s="479"/>
      <c r="AC102" s="479"/>
      <c r="AD102" s="479" t="s">
        <v>961</v>
      </c>
      <c r="AE102" s="479"/>
      <c r="AF102" s="479"/>
      <c r="AG102" s="479"/>
      <c r="AH102" s="380"/>
      <c r="AI102" s="380"/>
      <c r="AJ102" s="272" t="s">
        <v>690</v>
      </c>
    </row>
    <row r="103" spans="1:35" ht="12" customHeight="1">
      <c r="A103" s="428"/>
      <c r="B103" s="430"/>
      <c r="C103" s="502"/>
      <c r="D103" s="503"/>
      <c r="E103" s="503"/>
      <c r="F103" s="503"/>
      <c r="G103" s="503"/>
      <c r="H103" s="503"/>
      <c r="I103" s="503"/>
      <c r="J103" s="503"/>
      <c r="K103" s="504"/>
      <c r="L103" s="497"/>
      <c r="M103" s="498"/>
      <c r="N103" s="479"/>
      <c r="O103" s="479"/>
      <c r="P103" s="479"/>
      <c r="Q103" s="479"/>
      <c r="R103" s="479"/>
      <c r="S103" s="479"/>
      <c r="T103" s="479"/>
      <c r="U103" s="479"/>
      <c r="V103" s="479"/>
      <c r="W103" s="479"/>
      <c r="X103" s="479"/>
      <c r="Y103" s="479"/>
      <c r="Z103" s="479"/>
      <c r="AA103" s="479"/>
      <c r="AB103" s="479"/>
      <c r="AC103" s="479"/>
      <c r="AD103" s="479"/>
      <c r="AE103" s="479"/>
      <c r="AF103" s="479"/>
      <c r="AG103" s="479"/>
      <c r="AH103" s="380"/>
      <c r="AI103" s="380"/>
    </row>
    <row r="104" spans="1:36" ht="12" customHeight="1">
      <c r="A104" s="422" t="s">
        <v>108</v>
      </c>
      <c r="B104" s="424"/>
      <c r="C104" s="487" t="s">
        <v>691</v>
      </c>
      <c r="D104" s="488"/>
      <c r="E104" s="488"/>
      <c r="F104" s="488"/>
      <c r="G104" s="488"/>
      <c r="H104" s="488"/>
      <c r="I104" s="488"/>
      <c r="J104" s="488"/>
      <c r="K104" s="489"/>
      <c r="L104" s="495"/>
      <c r="M104" s="496"/>
      <c r="N104" s="494" t="s">
        <v>962</v>
      </c>
      <c r="O104" s="494"/>
      <c r="P104" s="494"/>
      <c r="Q104" s="494"/>
      <c r="R104" s="494" t="s">
        <v>962</v>
      </c>
      <c r="S104" s="494"/>
      <c r="T104" s="494"/>
      <c r="U104" s="494"/>
      <c r="V104" s="494" t="s">
        <v>962</v>
      </c>
      <c r="W104" s="494"/>
      <c r="X104" s="494"/>
      <c r="Y104" s="494"/>
      <c r="Z104" s="494" t="s">
        <v>962</v>
      </c>
      <c r="AA104" s="494"/>
      <c r="AB104" s="494"/>
      <c r="AC104" s="494"/>
      <c r="AD104" s="494" t="s">
        <v>962</v>
      </c>
      <c r="AE104" s="494"/>
      <c r="AF104" s="494"/>
      <c r="AG104" s="494"/>
      <c r="AH104" s="380"/>
      <c r="AI104" s="380"/>
      <c r="AJ104" s="272" t="s">
        <v>690</v>
      </c>
    </row>
    <row r="105" spans="1:35" ht="12" customHeight="1">
      <c r="A105" s="428"/>
      <c r="B105" s="430"/>
      <c r="C105" s="490"/>
      <c r="D105" s="491"/>
      <c r="E105" s="491"/>
      <c r="F105" s="491"/>
      <c r="G105" s="491"/>
      <c r="H105" s="491"/>
      <c r="I105" s="491"/>
      <c r="J105" s="491"/>
      <c r="K105" s="492"/>
      <c r="L105" s="497"/>
      <c r="M105" s="498"/>
      <c r="N105" s="494"/>
      <c r="O105" s="494"/>
      <c r="P105" s="494"/>
      <c r="Q105" s="494"/>
      <c r="R105" s="494"/>
      <c r="S105" s="494"/>
      <c r="T105" s="494"/>
      <c r="U105" s="494"/>
      <c r="V105" s="494"/>
      <c r="W105" s="494"/>
      <c r="X105" s="494"/>
      <c r="Y105" s="494"/>
      <c r="Z105" s="494"/>
      <c r="AA105" s="494"/>
      <c r="AB105" s="494"/>
      <c r="AC105" s="494"/>
      <c r="AD105" s="494"/>
      <c r="AE105" s="494"/>
      <c r="AF105" s="494"/>
      <c r="AG105" s="494"/>
      <c r="AH105" s="380"/>
      <c r="AI105" s="380"/>
    </row>
    <row r="106" spans="1:36" ht="12" customHeight="1">
      <c r="A106" s="422" t="s">
        <v>111</v>
      </c>
      <c r="B106" s="424"/>
      <c r="C106" s="487" t="s">
        <v>692</v>
      </c>
      <c r="D106" s="488"/>
      <c r="E106" s="488"/>
      <c r="F106" s="488"/>
      <c r="G106" s="488"/>
      <c r="H106" s="488"/>
      <c r="I106" s="488"/>
      <c r="J106" s="488"/>
      <c r="K106" s="489"/>
      <c r="L106" s="495"/>
      <c r="M106" s="496"/>
      <c r="N106" s="479" t="s">
        <v>964</v>
      </c>
      <c r="O106" s="479"/>
      <c r="P106" s="479"/>
      <c r="Q106" s="479"/>
      <c r="R106" s="479" t="s">
        <v>964</v>
      </c>
      <c r="S106" s="479"/>
      <c r="T106" s="479"/>
      <c r="U106" s="479"/>
      <c r="V106" s="479" t="s">
        <v>963</v>
      </c>
      <c r="W106" s="479"/>
      <c r="X106" s="479"/>
      <c r="Y106" s="479"/>
      <c r="Z106" s="479" t="s">
        <v>963</v>
      </c>
      <c r="AA106" s="479"/>
      <c r="AB106" s="479"/>
      <c r="AC106" s="479"/>
      <c r="AD106" s="479" t="s">
        <v>964</v>
      </c>
      <c r="AE106" s="479"/>
      <c r="AF106" s="479"/>
      <c r="AG106" s="479"/>
      <c r="AH106" s="380"/>
      <c r="AI106" s="380"/>
      <c r="AJ106" s="272" t="s">
        <v>690</v>
      </c>
    </row>
    <row r="107" spans="1:35" ht="12" customHeight="1">
      <c r="A107" s="428"/>
      <c r="B107" s="430"/>
      <c r="C107" s="490"/>
      <c r="D107" s="491"/>
      <c r="E107" s="491"/>
      <c r="F107" s="491"/>
      <c r="G107" s="491"/>
      <c r="H107" s="491"/>
      <c r="I107" s="491"/>
      <c r="J107" s="491"/>
      <c r="K107" s="492"/>
      <c r="L107" s="497"/>
      <c r="M107" s="498"/>
      <c r="N107" s="479"/>
      <c r="O107" s="479"/>
      <c r="P107" s="479"/>
      <c r="Q107" s="479"/>
      <c r="R107" s="479"/>
      <c r="S107" s="479"/>
      <c r="T107" s="479"/>
      <c r="U107" s="479"/>
      <c r="V107" s="479"/>
      <c r="W107" s="479"/>
      <c r="X107" s="479"/>
      <c r="Y107" s="479"/>
      <c r="Z107" s="479"/>
      <c r="AA107" s="479"/>
      <c r="AB107" s="479"/>
      <c r="AC107" s="479"/>
      <c r="AD107" s="479"/>
      <c r="AE107" s="479"/>
      <c r="AF107" s="479"/>
      <c r="AG107" s="479"/>
      <c r="AH107" s="380"/>
      <c r="AI107" s="380"/>
    </row>
    <row r="108" spans="1:36" ht="12" customHeight="1">
      <c r="A108" s="422" t="s">
        <v>113</v>
      </c>
      <c r="B108" s="424"/>
      <c r="C108" s="487" t="s">
        <v>102</v>
      </c>
      <c r="D108" s="488"/>
      <c r="E108" s="488"/>
      <c r="F108" s="488"/>
      <c r="G108" s="488"/>
      <c r="H108" s="488"/>
      <c r="I108" s="488"/>
      <c r="J108" s="488"/>
      <c r="K108" s="489"/>
      <c r="L108" s="422" t="s">
        <v>89</v>
      </c>
      <c r="M108" s="424"/>
      <c r="N108" s="493"/>
      <c r="O108" s="493"/>
      <c r="P108" s="493"/>
      <c r="Q108" s="493"/>
      <c r="R108" s="493"/>
      <c r="S108" s="493"/>
      <c r="T108" s="493"/>
      <c r="U108" s="493"/>
      <c r="V108" s="493"/>
      <c r="W108" s="493"/>
      <c r="X108" s="493"/>
      <c r="Y108" s="493"/>
      <c r="Z108" s="493"/>
      <c r="AA108" s="493"/>
      <c r="AB108" s="493"/>
      <c r="AC108" s="493"/>
      <c r="AD108" s="493"/>
      <c r="AE108" s="493"/>
      <c r="AF108" s="493"/>
      <c r="AG108" s="493"/>
      <c r="AH108" s="380"/>
      <c r="AI108" s="380"/>
      <c r="AJ108" s="272" t="s">
        <v>210</v>
      </c>
    </row>
    <row r="109" spans="1:35" ht="12" customHeight="1">
      <c r="A109" s="428"/>
      <c r="B109" s="430"/>
      <c r="C109" s="490"/>
      <c r="D109" s="491"/>
      <c r="E109" s="491"/>
      <c r="F109" s="491"/>
      <c r="G109" s="491"/>
      <c r="H109" s="491"/>
      <c r="I109" s="491"/>
      <c r="J109" s="491"/>
      <c r="K109" s="492"/>
      <c r="L109" s="428"/>
      <c r="M109" s="430"/>
      <c r="N109" s="493"/>
      <c r="O109" s="493"/>
      <c r="P109" s="493"/>
      <c r="Q109" s="493"/>
      <c r="R109" s="493"/>
      <c r="S109" s="493"/>
      <c r="T109" s="493"/>
      <c r="U109" s="493"/>
      <c r="V109" s="493"/>
      <c r="W109" s="493"/>
      <c r="X109" s="493"/>
      <c r="Y109" s="493"/>
      <c r="Z109" s="493"/>
      <c r="AA109" s="493"/>
      <c r="AB109" s="493"/>
      <c r="AC109" s="493"/>
      <c r="AD109" s="493"/>
      <c r="AE109" s="493"/>
      <c r="AF109" s="493"/>
      <c r="AG109" s="493"/>
      <c r="AH109" s="380"/>
      <c r="AI109" s="380"/>
    </row>
    <row r="110" spans="1:36" ht="12" customHeight="1">
      <c r="A110" s="422" t="s">
        <v>793</v>
      </c>
      <c r="B110" s="424"/>
      <c r="C110" s="487" t="s">
        <v>104</v>
      </c>
      <c r="D110" s="488"/>
      <c r="E110" s="488"/>
      <c r="F110" s="488"/>
      <c r="G110" s="488"/>
      <c r="H110" s="488"/>
      <c r="I110" s="488"/>
      <c r="J110" s="488"/>
      <c r="K110" s="489"/>
      <c r="L110" s="422" t="s">
        <v>105</v>
      </c>
      <c r="M110" s="424"/>
      <c r="N110" s="479">
        <v>138620</v>
      </c>
      <c r="O110" s="479"/>
      <c r="P110" s="479"/>
      <c r="Q110" s="479"/>
      <c r="R110" s="479">
        <v>138620</v>
      </c>
      <c r="S110" s="479"/>
      <c r="T110" s="479"/>
      <c r="U110" s="479"/>
      <c r="V110" s="479">
        <v>138620</v>
      </c>
      <c r="W110" s="479"/>
      <c r="X110" s="479"/>
      <c r="Y110" s="479"/>
      <c r="Z110" s="479">
        <v>142899</v>
      </c>
      <c r="AA110" s="479"/>
      <c r="AB110" s="479"/>
      <c r="AC110" s="479"/>
      <c r="AD110" s="479">
        <v>142899</v>
      </c>
      <c r="AE110" s="479"/>
      <c r="AF110" s="479"/>
      <c r="AG110" s="479"/>
      <c r="AH110" s="380"/>
      <c r="AI110" s="380"/>
      <c r="AJ110" s="272" t="s">
        <v>212</v>
      </c>
    </row>
    <row r="111" spans="1:35" ht="12" customHeight="1">
      <c r="A111" s="428"/>
      <c r="B111" s="430"/>
      <c r="C111" s="490"/>
      <c r="D111" s="491"/>
      <c r="E111" s="491"/>
      <c r="F111" s="491"/>
      <c r="G111" s="491"/>
      <c r="H111" s="491"/>
      <c r="I111" s="491"/>
      <c r="J111" s="491"/>
      <c r="K111" s="492"/>
      <c r="L111" s="428"/>
      <c r="M111" s="430"/>
      <c r="N111" s="479"/>
      <c r="O111" s="479"/>
      <c r="P111" s="479"/>
      <c r="Q111" s="479"/>
      <c r="R111" s="479"/>
      <c r="S111" s="479"/>
      <c r="T111" s="479"/>
      <c r="U111" s="479"/>
      <c r="V111" s="479"/>
      <c r="W111" s="479"/>
      <c r="X111" s="479"/>
      <c r="Y111" s="479"/>
      <c r="Z111" s="479"/>
      <c r="AA111" s="479"/>
      <c r="AB111" s="479"/>
      <c r="AC111" s="479"/>
      <c r="AD111" s="479"/>
      <c r="AE111" s="479"/>
      <c r="AF111" s="479"/>
      <c r="AG111" s="479"/>
      <c r="AH111" s="380"/>
      <c r="AI111" s="380"/>
    </row>
    <row r="112" spans="1:36" ht="12" customHeight="1">
      <c r="A112" s="422" t="s">
        <v>791</v>
      </c>
      <c r="B112" s="424"/>
      <c r="C112" s="487" t="s">
        <v>107</v>
      </c>
      <c r="D112" s="488"/>
      <c r="E112" s="488"/>
      <c r="F112" s="488"/>
      <c r="G112" s="488"/>
      <c r="H112" s="488"/>
      <c r="I112" s="488"/>
      <c r="J112" s="488"/>
      <c r="K112" s="489"/>
      <c r="L112" s="422" t="s">
        <v>98</v>
      </c>
      <c r="M112" s="424"/>
      <c r="N112" s="479">
        <v>60695</v>
      </c>
      <c r="O112" s="479"/>
      <c r="P112" s="479"/>
      <c r="Q112" s="479"/>
      <c r="R112" s="479">
        <v>60695</v>
      </c>
      <c r="S112" s="479"/>
      <c r="T112" s="479"/>
      <c r="U112" s="479"/>
      <c r="V112" s="479">
        <v>60695</v>
      </c>
      <c r="W112" s="479"/>
      <c r="X112" s="479"/>
      <c r="Y112" s="479"/>
      <c r="Z112" s="479">
        <v>60695</v>
      </c>
      <c r="AA112" s="479"/>
      <c r="AB112" s="479"/>
      <c r="AC112" s="479"/>
      <c r="AD112" s="479">
        <v>60695</v>
      </c>
      <c r="AE112" s="479"/>
      <c r="AF112" s="479"/>
      <c r="AG112" s="479"/>
      <c r="AH112" s="380"/>
      <c r="AI112" s="380"/>
      <c r="AJ112" s="272" t="s">
        <v>211</v>
      </c>
    </row>
    <row r="113" spans="1:35" ht="12" customHeight="1">
      <c r="A113" s="428"/>
      <c r="B113" s="430"/>
      <c r="C113" s="490"/>
      <c r="D113" s="491"/>
      <c r="E113" s="491"/>
      <c r="F113" s="491"/>
      <c r="G113" s="491"/>
      <c r="H113" s="491"/>
      <c r="I113" s="491"/>
      <c r="J113" s="491"/>
      <c r="K113" s="492"/>
      <c r="L113" s="428"/>
      <c r="M113" s="430"/>
      <c r="N113" s="479"/>
      <c r="O113" s="479"/>
      <c r="P113" s="479"/>
      <c r="Q113" s="479"/>
      <c r="R113" s="479"/>
      <c r="S113" s="479"/>
      <c r="T113" s="479"/>
      <c r="U113" s="479"/>
      <c r="V113" s="479"/>
      <c r="W113" s="479"/>
      <c r="X113" s="479"/>
      <c r="Y113" s="479"/>
      <c r="Z113" s="479"/>
      <c r="AA113" s="479"/>
      <c r="AB113" s="479"/>
      <c r="AC113" s="479"/>
      <c r="AD113" s="479"/>
      <c r="AE113" s="479"/>
      <c r="AF113" s="479"/>
      <c r="AG113" s="479"/>
      <c r="AH113" s="380"/>
      <c r="AI113" s="380"/>
    </row>
    <row r="114" spans="1:35" ht="12" customHeight="1">
      <c r="A114" s="422" t="s">
        <v>693</v>
      </c>
      <c r="B114" s="424"/>
      <c r="C114" s="487" t="s">
        <v>109</v>
      </c>
      <c r="D114" s="488"/>
      <c r="E114" s="488"/>
      <c r="F114" s="488"/>
      <c r="G114" s="488"/>
      <c r="H114" s="488"/>
      <c r="I114" s="488"/>
      <c r="J114" s="488"/>
      <c r="K114" s="489"/>
      <c r="L114" s="422" t="s">
        <v>110</v>
      </c>
      <c r="M114" s="424"/>
      <c r="N114" s="479">
        <v>153803</v>
      </c>
      <c r="O114" s="479"/>
      <c r="P114" s="479"/>
      <c r="Q114" s="479"/>
      <c r="R114" s="479">
        <v>161576</v>
      </c>
      <c r="S114" s="479"/>
      <c r="T114" s="479"/>
      <c r="U114" s="479"/>
      <c r="V114" s="479">
        <v>161804</v>
      </c>
      <c r="W114" s="479"/>
      <c r="X114" s="479"/>
      <c r="Y114" s="479"/>
      <c r="Z114" s="479">
        <v>145765</v>
      </c>
      <c r="AA114" s="479"/>
      <c r="AB114" s="479"/>
      <c r="AC114" s="479"/>
      <c r="AD114" s="479">
        <v>145765</v>
      </c>
      <c r="AE114" s="479"/>
      <c r="AF114" s="479"/>
      <c r="AG114" s="479"/>
      <c r="AH114" s="380"/>
      <c r="AI114" s="380"/>
    </row>
    <row r="115" spans="1:35" ht="12" customHeight="1">
      <c r="A115" s="428"/>
      <c r="B115" s="430"/>
      <c r="C115" s="490"/>
      <c r="D115" s="491"/>
      <c r="E115" s="491"/>
      <c r="F115" s="491"/>
      <c r="G115" s="491"/>
      <c r="H115" s="491"/>
      <c r="I115" s="491"/>
      <c r="J115" s="491"/>
      <c r="K115" s="492"/>
      <c r="L115" s="428"/>
      <c r="M115" s="430"/>
      <c r="N115" s="479"/>
      <c r="O115" s="479"/>
      <c r="P115" s="479"/>
      <c r="Q115" s="479"/>
      <c r="R115" s="479"/>
      <c r="S115" s="479"/>
      <c r="T115" s="479"/>
      <c r="U115" s="479"/>
      <c r="V115" s="479"/>
      <c r="W115" s="479"/>
      <c r="X115" s="479"/>
      <c r="Y115" s="479"/>
      <c r="Z115" s="479"/>
      <c r="AA115" s="479"/>
      <c r="AB115" s="479"/>
      <c r="AC115" s="479"/>
      <c r="AD115" s="479"/>
      <c r="AE115" s="479"/>
      <c r="AF115" s="479"/>
      <c r="AG115" s="479"/>
      <c r="AH115" s="380"/>
      <c r="AI115" s="380"/>
    </row>
    <row r="116" spans="1:35" ht="12" customHeight="1">
      <c r="A116" s="467" t="s">
        <v>124</v>
      </c>
      <c r="B116" s="469"/>
      <c r="C116" s="480" t="s">
        <v>130</v>
      </c>
      <c r="D116" s="481"/>
      <c r="E116" s="481"/>
      <c r="F116" s="481"/>
      <c r="G116" s="481"/>
      <c r="H116" s="481"/>
      <c r="I116" s="481"/>
      <c r="J116" s="481"/>
      <c r="K116" s="482"/>
      <c r="L116" s="467" t="s">
        <v>126</v>
      </c>
      <c r="M116" s="469"/>
      <c r="N116" s="479">
        <v>35</v>
      </c>
      <c r="O116" s="479"/>
      <c r="P116" s="479"/>
      <c r="Q116" s="479"/>
      <c r="R116" s="479">
        <v>35</v>
      </c>
      <c r="S116" s="479"/>
      <c r="T116" s="479"/>
      <c r="U116" s="479"/>
      <c r="V116" s="479">
        <v>35</v>
      </c>
      <c r="W116" s="479"/>
      <c r="X116" s="479"/>
      <c r="Y116" s="479"/>
      <c r="Z116" s="479">
        <v>35</v>
      </c>
      <c r="AA116" s="479"/>
      <c r="AB116" s="479"/>
      <c r="AC116" s="479"/>
      <c r="AD116" s="479">
        <v>35</v>
      </c>
      <c r="AE116" s="479"/>
      <c r="AF116" s="479"/>
      <c r="AG116" s="479"/>
      <c r="AH116" s="380"/>
      <c r="AI116" s="380"/>
    </row>
    <row r="117" spans="1:35" ht="12" customHeight="1">
      <c r="A117" s="470"/>
      <c r="B117" s="472"/>
      <c r="C117" s="483"/>
      <c r="D117" s="484"/>
      <c r="E117" s="484"/>
      <c r="F117" s="484"/>
      <c r="G117" s="484"/>
      <c r="H117" s="484"/>
      <c r="I117" s="484"/>
      <c r="J117" s="484"/>
      <c r="K117" s="485"/>
      <c r="L117" s="470"/>
      <c r="M117" s="472"/>
      <c r="N117" s="479"/>
      <c r="O117" s="479"/>
      <c r="P117" s="479"/>
      <c r="Q117" s="479"/>
      <c r="R117" s="479"/>
      <c r="S117" s="479"/>
      <c r="T117" s="479"/>
      <c r="U117" s="479"/>
      <c r="V117" s="479"/>
      <c r="W117" s="479"/>
      <c r="X117" s="479"/>
      <c r="Y117" s="479"/>
      <c r="Z117" s="479"/>
      <c r="AA117" s="479"/>
      <c r="AB117" s="479"/>
      <c r="AC117" s="479"/>
      <c r="AD117" s="479"/>
      <c r="AE117" s="479"/>
      <c r="AF117" s="479"/>
      <c r="AG117" s="479"/>
      <c r="AH117" s="380"/>
      <c r="AI117" s="380"/>
    </row>
    <row r="118" spans="1:35" ht="12" customHeight="1">
      <c r="A118" s="467" t="s">
        <v>792</v>
      </c>
      <c r="B118" s="469"/>
      <c r="C118" s="480" t="s">
        <v>132</v>
      </c>
      <c r="D118" s="481"/>
      <c r="E118" s="481"/>
      <c r="F118" s="481"/>
      <c r="G118" s="481"/>
      <c r="H118" s="481"/>
      <c r="I118" s="481"/>
      <c r="J118" s="481"/>
      <c r="K118" s="482"/>
      <c r="L118" s="467" t="s">
        <v>126</v>
      </c>
      <c r="M118" s="469"/>
      <c r="N118" s="486">
        <v>55.16</v>
      </c>
      <c r="O118" s="486"/>
      <c r="P118" s="486"/>
      <c r="Q118" s="486"/>
      <c r="R118" s="486">
        <v>56</v>
      </c>
      <c r="S118" s="486"/>
      <c r="T118" s="486"/>
      <c r="U118" s="486"/>
      <c r="V118" s="486">
        <v>57</v>
      </c>
      <c r="W118" s="486"/>
      <c r="X118" s="486"/>
      <c r="Y118" s="486"/>
      <c r="Z118" s="486">
        <v>58</v>
      </c>
      <c r="AA118" s="486"/>
      <c r="AB118" s="486"/>
      <c r="AC118" s="486"/>
      <c r="AD118" s="486">
        <v>59</v>
      </c>
      <c r="AE118" s="486"/>
      <c r="AF118" s="486"/>
      <c r="AG118" s="486"/>
      <c r="AH118" s="380"/>
      <c r="AI118" s="380"/>
    </row>
    <row r="119" spans="1:35" ht="12" customHeight="1">
      <c r="A119" s="470"/>
      <c r="B119" s="472"/>
      <c r="C119" s="483"/>
      <c r="D119" s="484"/>
      <c r="E119" s="484"/>
      <c r="F119" s="484"/>
      <c r="G119" s="484"/>
      <c r="H119" s="484"/>
      <c r="I119" s="484"/>
      <c r="J119" s="484"/>
      <c r="K119" s="485"/>
      <c r="L119" s="470"/>
      <c r="M119" s="472"/>
      <c r="N119" s="486"/>
      <c r="O119" s="486"/>
      <c r="P119" s="486"/>
      <c r="Q119" s="486"/>
      <c r="R119" s="486"/>
      <c r="S119" s="486"/>
      <c r="T119" s="486"/>
      <c r="U119" s="486"/>
      <c r="V119" s="486"/>
      <c r="W119" s="486"/>
      <c r="X119" s="486"/>
      <c r="Y119" s="486"/>
      <c r="Z119" s="486"/>
      <c r="AA119" s="486"/>
      <c r="AB119" s="486"/>
      <c r="AC119" s="486"/>
      <c r="AD119" s="486"/>
      <c r="AE119" s="486"/>
      <c r="AF119" s="486"/>
      <c r="AG119" s="486"/>
      <c r="AH119" s="380"/>
      <c r="AI119" s="380"/>
    </row>
    <row r="120" spans="1:19" ht="12" customHeight="1">
      <c r="A120" s="464" t="s">
        <v>145</v>
      </c>
      <c r="B120" s="464"/>
      <c r="C120" s="305" t="s">
        <v>146</v>
      </c>
      <c r="D120" s="305"/>
      <c r="E120" s="305"/>
      <c r="F120" s="305"/>
      <c r="G120" s="305"/>
      <c r="H120" s="305"/>
      <c r="I120" s="305"/>
      <c r="J120" s="305"/>
      <c r="K120" s="305"/>
      <c r="L120" s="305"/>
      <c r="M120" s="305"/>
      <c r="N120" s="305"/>
      <c r="O120" s="305"/>
      <c r="P120" s="305"/>
      <c r="Q120" s="305"/>
      <c r="R120" s="305"/>
      <c r="S120" s="305"/>
    </row>
    <row r="121" spans="1:35" ht="12" customHeight="1">
      <c r="A121" s="465" t="s">
        <v>152</v>
      </c>
      <c r="B121" s="465"/>
      <c r="C121" s="465"/>
      <c r="D121" s="465"/>
      <c r="E121" s="465"/>
      <c r="F121" s="465"/>
      <c r="G121" s="465"/>
      <c r="H121" s="465"/>
      <c r="I121" s="465"/>
      <c r="J121" s="465"/>
      <c r="K121" s="465"/>
      <c r="L121" s="465"/>
      <c r="M121" s="465"/>
      <c r="N121" s="465"/>
      <c r="O121" s="465"/>
      <c r="P121" s="465"/>
      <c r="Q121" s="465"/>
      <c r="R121" s="465"/>
      <c r="S121" s="465"/>
      <c r="T121" s="465"/>
      <c r="U121" s="465"/>
      <c r="V121" s="465"/>
      <c r="W121" s="465"/>
      <c r="X121" s="465"/>
      <c r="Y121" s="465"/>
      <c r="Z121" s="465"/>
      <c r="AA121" s="465"/>
      <c r="AB121" s="465"/>
      <c r="AC121" s="465"/>
      <c r="AD121" s="465"/>
      <c r="AE121" s="465"/>
      <c r="AF121" s="465"/>
      <c r="AG121" s="465"/>
      <c r="AH121" s="285"/>
      <c r="AI121" s="285"/>
    </row>
    <row r="122" spans="1:35" ht="12" customHeight="1">
      <c r="A122" s="466"/>
      <c r="B122" s="466"/>
      <c r="C122" s="466"/>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6"/>
      <c r="AD122" s="466"/>
      <c r="AE122" s="466"/>
      <c r="AF122" s="466"/>
      <c r="AG122" s="466"/>
      <c r="AH122" s="285"/>
      <c r="AI122" s="285"/>
    </row>
    <row r="123" spans="1:52" ht="12" customHeight="1">
      <c r="A123" s="467" t="s">
        <v>77</v>
      </c>
      <c r="B123" s="468"/>
      <c r="C123" s="468"/>
      <c r="D123" s="469"/>
      <c r="E123" s="473" t="str">
        <f>IF(H5="","",H5)</f>
        <v>○○清掃工場</v>
      </c>
      <c r="F123" s="474"/>
      <c r="G123" s="474"/>
      <c r="H123" s="474"/>
      <c r="I123" s="474"/>
      <c r="J123" s="474"/>
      <c r="K123" s="474"/>
      <c r="L123" s="474"/>
      <c r="M123" s="474"/>
      <c r="N123" s="474"/>
      <c r="O123" s="474"/>
      <c r="P123" s="474"/>
      <c r="Q123" s="474"/>
      <c r="R123" s="474"/>
      <c r="S123" s="474"/>
      <c r="T123" s="474"/>
      <c r="U123" s="474"/>
      <c r="V123" s="474"/>
      <c r="W123" s="474"/>
      <c r="X123" s="475"/>
      <c r="Y123" s="467" t="s">
        <v>78</v>
      </c>
      <c r="Z123" s="468"/>
      <c r="AA123" s="468"/>
      <c r="AB123" s="469"/>
      <c r="AC123" s="473" t="str">
        <f>IF(I3="","",I3)</f>
        <v>関東</v>
      </c>
      <c r="AD123" s="474"/>
      <c r="AE123" s="474"/>
      <c r="AF123" s="474"/>
      <c r="AG123" s="475"/>
      <c r="AH123" s="306"/>
      <c r="AI123" s="306"/>
      <c r="AJ123" s="281" t="s">
        <v>676</v>
      </c>
      <c r="AK123" s="388"/>
      <c r="AL123" s="388"/>
      <c r="AM123" s="388"/>
      <c r="AN123" s="388"/>
      <c r="AO123" s="388"/>
      <c r="AP123" s="388"/>
      <c r="AQ123" s="388"/>
      <c r="AR123" s="388"/>
      <c r="AS123" s="388"/>
      <c r="AT123" s="388"/>
      <c r="AU123" s="388"/>
      <c r="AV123" s="388"/>
      <c r="AW123" s="388"/>
      <c r="AX123" s="388"/>
      <c r="AY123" s="388"/>
      <c r="AZ123" s="388"/>
    </row>
    <row r="124" spans="1:52" ht="12" customHeight="1">
      <c r="A124" s="470"/>
      <c r="B124" s="471"/>
      <c r="C124" s="471"/>
      <c r="D124" s="472"/>
      <c r="E124" s="476"/>
      <c r="F124" s="477"/>
      <c r="G124" s="477"/>
      <c r="H124" s="477"/>
      <c r="I124" s="477"/>
      <c r="J124" s="477"/>
      <c r="K124" s="477"/>
      <c r="L124" s="477"/>
      <c r="M124" s="477"/>
      <c r="N124" s="477"/>
      <c r="O124" s="477"/>
      <c r="P124" s="477"/>
      <c r="Q124" s="477"/>
      <c r="R124" s="477"/>
      <c r="S124" s="477"/>
      <c r="T124" s="477"/>
      <c r="U124" s="477"/>
      <c r="V124" s="477"/>
      <c r="W124" s="477"/>
      <c r="X124" s="478"/>
      <c r="Y124" s="470"/>
      <c r="Z124" s="471"/>
      <c r="AA124" s="471"/>
      <c r="AB124" s="472"/>
      <c r="AC124" s="476"/>
      <c r="AD124" s="477"/>
      <c r="AE124" s="477"/>
      <c r="AF124" s="477"/>
      <c r="AG124" s="478"/>
      <c r="AH124" s="306"/>
      <c r="AI124" s="306"/>
      <c r="AJ124" s="388"/>
      <c r="AK124" s="388"/>
      <c r="AL124" s="388"/>
      <c r="AM124" s="388"/>
      <c r="AN124" s="388"/>
      <c r="AO124" s="388"/>
      <c r="AP124" s="388"/>
      <c r="AQ124" s="388"/>
      <c r="AR124" s="388"/>
      <c r="AS124" s="388"/>
      <c r="AT124" s="388"/>
      <c r="AU124" s="388"/>
      <c r="AV124" s="388"/>
      <c r="AW124" s="388"/>
      <c r="AX124" s="388"/>
      <c r="AY124" s="388"/>
      <c r="AZ124" s="388"/>
    </row>
    <row r="125" spans="1:52" ht="12" customHeight="1">
      <c r="A125" s="378"/>
      <c r="B125" s="378"/>
      <c r="C125" s="378"/>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06"/>
      <c r="AI125" s="306"/>
      <c r="AJ125" s="388"/>
      <c r="AK125" s="388"/>
      <c r="AL125" s="388"/>
      <c r="AM125" s="388"/>
      <c r="AN125" s="388"/>
      <c r="AO125" s="388"/>
      <c r="AP125" s="388"/>
      <c r="AQ125" s="388"/>
      <c r="AR125" s="388"/>
      <c r="AS125" s="388"/>
      <c r="AT125" s="388"/>
      <c r="AU125" s="388"/>
      <c r="AV125" s="388"/>
      <c r="AW125" s="388"/>
      <c r="AX125" s="388"/>
      <c r="AY125" s="388"/>
      <c r="AZ125" s="388"/>
    </row>
    <row r="126" spans="1:52" ht="18.75" customHeight="1">
      <c r="A126" s="378"/>
      <c r="B126" s="308" t="s">
        <v>761</v>
      </c>
      <c r="C126" s="378"/>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06"/>
      <c r="AI126" s="306"/>
      <c r="AJ126" s="388"/>
      <c r="AK126" s="388"/>
      <c r="AL126" s="388"/>
      <c r="AM126" s="388"/>
      <c r="AN126" s="388"/>
      <c r="AO126" s="388"/>
      <c r="AP126" s="388"/>
      <c r="AQ126" s="388"/>
      <c r="AR126" s="388"/>
      <c r="AS126" s="388"/>
      <c r="AT126" s="388"/>
      <c r="AU126" s="388"/>
      <c r="AV126" s="388"/>
      <c r="AW126" s="388"/>
      <c r="AX126" s="388"/>
      <c r="AY126" s="388"/>
      <c r="AZ126" s="388"/>
    </row>
    <row r="127" spans="1:52" ht="12">
      <c r="A127" s="378"/>
      <c r="B127" s="378"/>
      <c r="C127" s="378"/>
      <c r="D127" s="378"/>
      <c r="E127" s="378"/>
      <c r="F127" s="378"/>
      <c r="G127" s="378"/>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80"/>
      <c r="AI127" s="380"/>
      <c r="AJ127" s="309"/>
      <c r="AK127" s="309"/>
      <c r="AL127" s="309"/>
      <c r="AM127" s="309"/>
      <c r="AN127" s="309"/>
      <c r="AO127" s="309"/>
      <c r="AP127" s="309"/>
      <c r="AQ127" s="309"/>
      <c r="AR127" s="378"/>
      <c r="AS127" s="378"/>
      <c r="AT127" s="378"/>
      <c r="AU127" s="378"/>
      <c r="AV127" s="304"/>
      <c r="AW127" s="304"/>
      <c r="AX127" s="304"/>
      <c r="AY127" s="304"/>
      <c r="AZ127" s="304"/>
    </row>
    <row r="128" spans="1:52" ht="12.75" customHeight="1">
      <c r="A128" s="455" t="s">
        <v>153</v>
      </c>
      <c r="B128" s="455"/>
      <c r="C128" s="455"/>
      <c r="D128" s="455"/>
      <c r="E128" s="455"/>
      <c r="F128" s="455"/>
      <c r="G128" s="455"/>
      <c r="H128" s="455"/>
      <c r="I128" s="455"/>
      <c r="J128" s="455"/>
      <c r="K128" s="455"/>
      <c r="L128" s="455"/>
      <c r="M128" s="455"/>
      <c r="N128" s="455"/>
      <c r="O128" s="455"/>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09"/>
      <c r="AK128" s="309"/>
      <c r="AL128" s="309"/>
      <c r="AM128" s="309"/>
      <c r="AN128" s="309"/>
      <c r="AO128" s="309"/>
      <c r="AP128" s="309"/>
      <c r="AQ128" s="309"/>
      <c r="AR128" s="378"/>
      <c r="AS128" s="378"/>
      <c r="AT128" s="378"/>
      <c r="AU128" s="378"/>
      <c r="AV128" s="304"/>
      <c r="AW128" s="304"/>
      <c r="AX128" s="304"/>
      <c r="AY128" s="304"/>
      <c r="AZ128" s="304"/>
    </row>
    <row r="129" spans="1:52" ht="12">
      <c r="A129" s="418" t="s">
        <v>361</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375"/>
      <c r="AI129" s="375"/>
      <c r="AJ129" s="378"/>
      <c r="AK129" s="378"/>
      <c r="AL129" s="378"/>
      <c r="AM129" s="378"/>
      <c r="AN129" s="378"/>
      <c r="AO129" s="378"/>
      <c r="AP129" s="378"/>
      <c r="AQ129" s="378"/>
      <c r="AR129" s="378"/>
      <c r="AS129" s="378"/>
      <c r="AT129" s="378"/>
      <c r="AU129" s="378"/>
      <c r="AV129" s="378"/>
      <c r="AW129" s="378"/>
      <c r="AX129" s="378"/>
      <c r="AY129" s="378"/>
      <c r="AZ129" s="378"/>
    </row>
    <row r="130" spans="1:52" ht="12">
      <c r="A130" s="310"/>
      <c r="B130" s="311"/>
      <c r="C130" s="375"/>
      <c r="D130" s="375"/>
      <c r="E130" s="375"/>
      <c r="F130" s="375"/>
      <c r="G130" s="375"/>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8"/>
      <c r="AK130" s="378"/>
      <c r="AL130" s="378"/>
      <c r="AM130" s="378"/>
      <c r="AN130" s="378"/>
      <c r="AO130" s="378"/>
      <c r="AP130" s="378"/>
      <c r="AQ130" s="378"/>
      <c r="AR130" s="378"/>
      <c r="AS130" s="378"/>
      <c r="AT130" s="378"/>
      <c r="AU130" s="378"/>
      <c r="AV130" s="378"/>
      <c r="AW130" s="378"/>
      <c r="AX130" s="378"/>
      <c r="AY130" s="378"/>
      <c r="AZ130" s="378"/>
    </row>
    <row r="131" spans="1:15" ht="12">
      <c r="A131" s="380"/>
      <c r="B131" s="375" t="s">
        <v>154</v>
      </c>
      <c r="C131" s="375"/>
      <c r="D131" s="375"/>
      <c r="E131" s="375"/>
      <c r="F131" s="375"/>
      <c r="G131" s="375"/>
      <c r="H131" s="375"/>
      <c r="I131" s="375"/>
      <c r="J131" s="375"/>
      <c r="K131" s="375"/>
      <c r="L131" s="375"/>
      <c r="M131" s="375"/>
      <c r="N131" s="375"/>
      <c r="O131" s="375"/>
    </row>
    <row r="132" spans="1:34" ht="12">
      <c r="A132" s="380"/>
      <c r="B132" s="375"/>
      <c r="C132" s="375"/>
      <c r="D132" s="375"/>
      <c r="E132" s="375"/>
      <c r="F132" s="375"/>
      <c r="G132" s="375"/>
      <c r="H132" s="375"/>
      <c r="I132" s="375"/>
      <c r="J132" s="375"/>
      <c r="K132" s="375"/>
      <c r="L132" s="375"/>
      <c r="M132" s="375"/>
      <c r="N132" s="375"/>
      <c r="O132" s="375"/>
      <c r="P132" s="375"/>
      <c r="Q132" s="375"/>
      <c r="R132" s="375"/>
      <c r="S132" s="375"/>
      <c r="T132" s="375"/>
      <c r="U132" s="375"/>
      <c r="V132" s="345"/>
      <c r="W132" s="345"/>
      <c r="X132" s="375"/>
      <c r="Y132" s="375"/>
      <c r="Z132" s="375"/>
      <c r="AA132" s="375"/>
      <c r="AB132" s="375"/>
      <c r="AC132" s="375"/>
      <c r="AD132" s="375"/>
      <c r="AE132" s="375"/>
      <c r="AF132" s="375"/>
      <c r="AG132" s="375"/>
      <c r="AH132" s="375"/>
    </row>
    <row r="133" spans="1:36" ht="12">
      <c r="A133" s="380"/>
      <c r="B133" s="375"/>
      <c r="C133" s="375"/>
      <c r="D133" s="381"/>
      <c r="E133" s="375" t="s">
        <v>155</v>
      </c>
      <c r="F133" s="375"/>
      <c r="G133" s="375"/>
      <c r="H133" s="375"/>
      <c r="I133" s="375"/>
      <c r="J133" s="375"/>
      <c r="K133" s="375"/>
      <c r="L133" s="375"/>
      <c r="M133" s="375"/>
      <c r="N133" s="375"/>
      <c r="O133" s="375"/>
      <c r="P133" s="375"/>
      <c r="Q133" s="375"/>
      <c r="R133" s="375"/>
      <c r="S133" s="375"/>
      <c r="T133" s="375"/>
      <c r="U133" s="375"/>
      <c r="V133" s="345"/>
      <c r="W133" s="345"/>
      <c r="X133" s="375"/>
      <c r="Y133" s="375"/>
      <c r="Z133" s="375"/>
      <c r="AA133" s="375"/>
      <c r="AB133" s="375"/>
      <c r="AC133" s="375"/>
      <c r="AD133" s="375"/>
      <c r="AE133" s="375"/>
      <c r="AF133" s="375"/>
      <c r="AG133" s="375"/>
      <c r="AH133" s="375"/>
      <c r="AJ133" s="371">
        <f>IF(D133="","","直営")</f>
      </c>
    </row>
    <row r="134" spans="1:34" ht="12">
      <c r="A134" s="380"/>
      <c r="B134" s="375"/>
      <c r="C134" s="375"/>
      <c r="D134" s="345"/>
      <c r="E134" s="345"/>
      <c r="F134" s="345"/>
      <c r="G134" s="375"/>
      <c r="H134" s="375"/>
      <c r="I134" s="375"/>
      <c r="J134" s="375"/>
      <c r="K134" s="375"/>
      <c r="L134" s="375"/>
      <c r="M134" s="375"/>
      <c r="N134" s="375"/>
      <c r="O134" s="375"/>
      <c r="P134" s="375"/>
      <c r="Q134" s="375"/>
      <c r="R134" s="375"/>
      <c r="S134" s="375"/>
      <c r="T134" s="375"/>
      <c r="U134" s="375"/>
      <c r="V134" s="345"/>
      <c r="W134" s="345"/>
      <c r="X134" s="375"/>
      <c r="Y134" s="375"/>
      <c r="Z134" s="375"/>
      <c r="AA134" s="375"/>
      <c r="AB134" s="375"/>
      <c r="AC134" s="375"/>
      <c r="AD134" s="375"/>
      <c r="AE134" s="375"/>
      <c r="AF134" s="375"/>
      <c r="AG134" s="375"/>
      <c r="AH134" s="375"/>
    </row>
    <row r="135" spans="1:36" ht="12">
      <c r="A135" s="380"/>
      <c r="B135" s="375"/>
      <c r="C135" s="375"/>
      <c r="D135" s="374" t="s">
        <v>233</v>
      </c>
      <c r="E135" s="375" t="s">
        <v>156</v>
      </c>
      <c r="F135" s="375"/>
      <c r="G135" s="375"/>
      <c r="H135" s="375"/>
      <c r="I135" s="375"/>
      <c r="J135" s="375"/>
      <c r="K135" s="375"/>
      <c r="L135" s="375"/>
      <c r="M135" s="375"/>
      <c r="N135" s="375"/>
      <c r="O135" s="375"/>
      <c r="P135" s="375"/>
      <c r="Q135" s="375"/>
      <c r="R135" s="375"/>
      <c r="S135" s="375"/>
      <c r="T135" s="375"/>
      <c r="U135" s="375"/>
      <c r="V135" s="345"/>
      <c r="W135" s="345"/>
      <c r="X135" s="375"/>
      <c r="Y135" s="375"/>
      <c r="Z135" s="375"/>
      <c r="AA135" s="375"/>
      <c r="AB135" s="375"/>
      <c r="AC135" s="375"/>
      <c r="AD135" s="375"/>
      <c r="AE135" s="375"/>
      <c r="AF135" s="375"/>
      <c r="AG135" s="375"/>
      <c r="AH135" s="375"/>
      <c r="AJ135" s="371" t="str">
        <f>IF(D135="","","委託")</f>
        <v>委託</v>
      </c>
    </row>
    <row r="136" spans="1:38" ht="12">
      <c r="A136" s="380"/>
      <c r="B136" s="375"/>
      <c r="C136" s="375"/>
      <c r="D136" s="375"/>
      <c r="E136" s="375"/>
      <c r="F136" s="375"/>
      <c r="G136" s="375"/>
      <c r="H136" s="375"/>
      <c r="I136" s="375"/>
      <c r="J136" s="375"/>
      <c r="K136" s="375"/>
      <c r="L136" s="375"/>
      <c r="M136" s="375"/>
      <c r="N136" s="375"/>
      <c r="O136" s="375"/>
      <c r="P136" s="375"/>
      <c r="Q136" s="375"/>
      <c r="R136" s="375"/>
      <c r="S136" s="375"/>
      <c r="T136" s="375"/>
      <c r="U136" s="375"/>
      <c r="V136" s="345"/>
      <c r="W136" s="345"/>
      <c r="X136" s="375"/>
      <c r="Y136" s="375"/>
      <c r="Z136" s="375"/>
      <c r="AA136" s="375"/>
      <c r="AB136" s="375"/>
      <c r="AC136" s="375"/>
      <c r="AD136" s="375"/>
      <c r="AE136" s="375"/>
      <c r="AF136" s="375"/>
      <c r="AG136" s="375"/>
      <c r="AH136" s="375"/>
      <c r="AL136" s="272" t="s">
        <v>906</v>
      </c>
    </row>
    <row r="137" spans="1:40" ht="12">
      <c r="A137" s="380"/>
      <c r="B137" s="375"/>
      <c r="C137" s="375"/>
      <c r="D137" s="381"/>
      <c r="E137" s="375" t="s">
        <v>157</v>
      </c>
      <c r="F137" s="375"/>
      <c r="G137" s="375"/>
      <c r="H137" s="375"/>
      <c r="I137" s="375"/>
      <c r="J137" s="375"/>
      <c r="K137" s="375"/>
      <c r="L137" s="375"/>
      <c r="M137" s="375"/>
      <c r="N137" s="375"/>
      <c r="O137" s="375"/>
      <c r="P137" s="375"/>
      <c r="Q137" s="375"/>
      <c r="R137" s="375"/>
      <c r="S137" s="375"/>
      <c r="T137" s="375"/>
      <c r="U137" s="375"/>
      <c r="V137" s="345"/>
      <c r="W137" s="345"/>
      <c r="X137" s="375"/>
      <c r="Y137" s="375"/>
      <c r="Z137" s="375"/>
      <c r="AA137" s="375"/>
      <c r="AB137" s="375"/>
      <c r="AC137" s="375"/>
      <c r="AD137" s="375"/>
      <c r="AE137" s="375"/>
      <c r="AF137" s="375"/>
      <c r="AG137" s="375"/>
      <c r="AH137" s="375"/>
      <c r="AJ137" s="371">
        <f>IF(D137="","","PFI等")</f>
      </c>
      <c r="AL137" s="419" t="str">
        <f>AJ133&amp;AJ135&amp;AJ137</f>
        <v>委託</v>
      </c>
      <c r="AM137" s="420"/>
      <c r="AN137" s="421"/>
    </row>
    <row r="138" spans="1:34" ht="12">
      <c r="A138" s="380"/>
      <c r="B138" s="375"/>
      <c r="C138" s="375"/>
      <c r="D138" s="380"/>
      <c r="E138" s="375"/>
      <c r="F138" s="375"/>
      <c r="G138" s="375"/>
      <c r="H138" s="375"/>
      <c r="I138" s="375"/>
      <c r="J138" s="375"/>
      <c r="K138" s="375"/>
      <c r="L138" s="375"/>
      <c r="M138" s="375"/>
      <c r="N138" s="375"/>
      <c r="O138" s="375"/>
      <c r="P138" s="375"/>
      <c r="Q138" s="375"/>
      <c r="R138" s="375"/>
      <c r="S138" s="375"/>
      <c r="T138" s="375"/>
      <c r="U138" s="375"/>
      <c r="V138" s="345"/>
      <c r="W138" s="345"/>
      <c r="X138" s="375"/>
      <c r="Y138" s="375"/>
      <c r="Z138" s="375"/>
      <c r="AA138" s="375"/>
      <c r="AB138" s="375"/>
      <c r="AC138" s="375"/>
      <c r="AD138" s="375"/>
      <c r="AE138" s="375"/>
      <c r="AF138" s="375"/>
      <c r="AG138" s="375"/>
      <c r="AH138" s="375"/>
    </row>
    <row r="139" spans="1:34" ht="12">
      <c r="A139" s="380"/>
      <c r="B139" s="345"/>
      <c r="C139" s="345"/>
      <c r="D139" s="345"/>
      <c r="E139" s="345"/>
      <c r="F139" s="345"/>
      <c r="G139" s="345"/>
      <c r="H139" s="345"/>
      <c r="I139" s="345"/>
      <c r="J139" s="345"/>
      <c r="K139" s="345"/>
      <c r="L139" s="345"/>
      <c r="M139" s="345"/>
      <c r="N139" s="345"/>
      <c r="O139" s="345"/>
      <c r="P139" s="345"/>
      <c r="Q139" s="345"/>
      <c r="R139" s="345"/>
      <c r="S139" s="345"/>
      <c r="T139" s="345"/>
      <c r="U139" s="345"/>
      <c r="V139" s="345"/>
      <c r="W139" s="345"/>
      <c r="X139" s="345"/>
      <c r="Y139" s="345"/>
      <c r="Z139" s="345"/>
      <c r="AA139" s="345"/>
      <c r="AB139" s="345"/>
      <c r="AC139" s="345"/>
      <c r="AD139" s="345"/>
      <c r="AE139" s="375"/>
      <c r="AF139" s="375"/>
      <c r="AG139" s="375"/>
      <c r="AH139" s="375"/>
    </row>
    <row r="140" spans="1:52" ht="12">
      <c r="A140" s="380"/>
      <c r="B140" s="375" t="s">
        <v>805</v>
      </c>
      <c r="C140" s="375"/>
      <c r="D140" s="375"/>
      <c r="E140" s="375"/>
      <c r="F140" s="375"/>
      <c r="G140" s="375"/>
      <c r="H140" s="375"/>
      <c r="I140" s="345"/>
      <c r="J140" s="345"/>
      <c r="K140" s="345"/>
      <c r="L140" s="345"/>
      <c r="M140" s="345"/>
      <c r="N140" s="345"/>
      <c r="O140" s="345"/>
      <c r="P140" s="345"/>
      <c r="Q140" s="345"/>
      <c r="R140" s="345"/>
      <c r="S140" s="345"/>
      <c r="T140" s="345"/>
      <c r="U140" s="345"/>
      <c r="V140" s="345"/>
      <c r="W140" s="345"/>
      <c r="X140" s="345"/>
      <c r="Y140" s="345"/>
      <c r="Z140" s="345"/>
      <c r="AA140" s="345"/>
      <c r="AB140" s="345"/>
      <c r="AC140" s="345"/>
      <c r="AD140" s="345"/>
      <c r="AE140" s="375"/>
      <c r="AF140" s="375"/>
      <c r="AG140" s="375"/>
      <c r="AH140" s="375"/>
      <c r="AI140" s="375"/>
      <c r="AJ140" s="309"/>
      <c r="AK140" s="309"/>
      <c r="AL140" s="309"/>
      <c r="AM140" s="309"/>
      <c r="AN140" s="309"/>
      <c r="AO140" s="309"/>
      <c r="AP140" s="309"/>
      <c r="AQ140" s="309"/>
      <c r="AR140" s="309"/>
      <c r="AS140" s="309"/>
      <c r="AT140" s="309"/>
      <c r="AU140" s="309"/>
      <c r="AV140" s="309"/>
      <c r="AW140" s="309"/>
      <c r="AX140" s="309"/>
      <c r="AY140" s="309"/>
      <c r="AZ140" s="309"/>
    </row>
    <row r="141" spans="1:52" ht="12">
      <c r="A141" s="380"/>
      <c r="B141" s="375"/>
      <c r="C141" s="375"/>
      <c r="D141" s="375"/>
      <c r="E141" s="375"/>
      <c r="F141" s="375"/>
      <c r="G141" s="375"/>
      <c r="H141" s="375"/>
      <c r="I141" s="345"/>
      <c r="J141" s="345"/>
      <c r="K141" s="345"/>
      <c r="L141" s="345"/>
      <c r="M141" s="345"/>
      <c r="N141" s="345"/>
      <c r="O141" s="345"/>
      <c r="P141" s="345"/>
      <c r="Q141" s="345"/>
      <c r="R141" s="345"/>
      <c r="S141" s="345"/>
      <c r="T141" s="345"/>
      <c r="U141" s="345"/>
      <c r="V141" s="345"/>
      <c r="W141" s="345"/>
      <c r="X141" s="345"/>
      <c r="Y141" s="345"/>
      <c r="Z141" s="345"/>
      <c r="AA141" s="345"/>
      <c r="AB141" s="345"/>
      <c r="AC141" s="345"/>
      <c r="AD141" s="345"/>
      <c r="AE141" s="375"/>
      <c r="AF141" s="375"/>
      <c r="AG141" s="375"/>
      <c r="AH141" s="375"/>
      <c r="AI141" s="375"/>
      <c r="AJ141" s="309"/>
      <c r="AK141" s="309"/>
      <c r="AL141" s="309"/>
      <c r="AM141" s="309"/>
      <c r="AN141" s="309"/>
      <c r="AO141" s="309"/>
      <c r="AP141" s="309"/>
      <c r="AQ141" s="309"/>
      <c r="AR141" s="309"/>
      <c r="AS141" s="309"/>
      <c r="AT141" s="309"/>
      <c r="AU141" s="309"/>
      <c r="AV141" s="309"/>
      <c r="AW141" s="309"/>
      <c r="AX141" s="309"/>
      <c r="AY141" s="309"/>
      <c r="AZ141" s="309"/>
    </row>
    <row r="142" spans="1:52" ht="12">
      <c r="A142" s="380"/>
      <c r="B142" s="375"/>
      <c r="C142" s="375"/>
      <c r="D142" s="374" t="s">
        <v>233</v>
      </c>
      <c r="E142" s="375" t="s">
        <v>159</v>
      </c>
      <c r="F142" s="375"/>
      <c r="G142" s="375"/>
      <c r="H142" s="37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75"/>
      <c r="AF142" s="375"/>
      <c r="AG142" s="375"/>
      <c r="AH142" s="375"/>
      <c r="AI142" s="375"/>
      <c r="AJ142" s="309"/>
      <c r="AK142" s="309"/>
      <c r="AL142" s="309"/>
      <c r="AM142" s="309"/>
      <c r="AN142" s="309"/>
      <c r="AO142" s="309"/>
      <c r="AP142" s="309"/>
      <c r="AQ142" s="309"/>
      <c r="AR142" s="309"/>
      <c r="AS142" s="309"/>
      <c r="AT142" s="309"/>
      <c r="AU142" s="309"/>
      <c r="AV142" s="309"/>
      <c r="AW142" s="309"/>
      <c r="AX142" s="309"/>
      <c r="AY142" s="309"/>
      <c r="AZ142" s="309"/>
    </row>
    <row r="143" spans="1:52" ht="12">
      <c r="A143" s="380"/>
      <c r="B143" s="375"/>
      <c r="C143" s="375"/>
      <c r="D143" s="375"/>
      <c r="E143" s="375"/>
      <c r="F143" s="375"/>
      <c r="G143" s="375"/>
      <c r="H143" s="375"/>
      <c r="I143" s="345"/>
      <c r="J143" s="345"/>
      <c r="K143" s="345"/>
      <c r="L143" s="345"/>
      <c r="M143" s="345"/>
      <c r="N143" s="345"/>
      <c r="O143" s="345"/>
      <c r="P143" s="345"/>
      <c r="Q143" s="345"/>
      <c r="R143" s="345"/>
      <c r="S143" s="345"/>
      <c r="T143" s="345"/>
      <c r="U143" s="345"/>
      <c r="V143" s="345"/>
      <c r="W143" s="345"/>
      <c r="X143" s="345"/>
      <c r="Y143" s="345"/>
      <c r="Z143" s="345"/>
      <c r="AA143" s="345"/>
      <c r="AB143" s="345"/>
      <c r="AC143" s="345"/>
      <c r="AD143" s="345"/>
      <c r="AE143" s="375"/>
      <c r="AF143" s="375"/>
      <c r="AG143" s="375"/>
      <c r="AH143" s="375"/>
      <c r="AI143" s="375"/>
      <c r="AJ143" s="309"/>
      <c r="AK143" s="309"/>
      <c r="AL143" s="309"/>
      <c r="AM143" s="309"/>
      <c r="AN143" s="309"/>
      <c r="AO143" s="309"/>
      <c r="AP143" s="309"/>
      <c r="AQ143" s="309"/>
      <c r="AR143" s="309"/>
      <c r="AS143" s="309"/>
      <c r="AT143" s="309"/>
      <c r="AU143" s="309"/>
      <c r="AV143" s="309"/>
      <c r="AW143" s="309"/>
      <c r="AX143" s="309"/>
      <c r="AY143" s="309"/>
      <c r="AZ143" s="309"/>
    </row>
    <row r="144" spans="1:52" ht="12">
      <c r="A144" s="380"/>
      <c r="B144" s="375"/>
      <c r="C144" s="375"/>
      <c r="D144" s="381"/>
      <c r="E144" s="375" t="s">
        <v>160</v>
      </c>
      <c r="F144" s="375"/>
      <c r="G144" s="375"/>
      <c r="H144" s="375"/>
      <c r="I144" s="345"/>
      <c r="J144" s="345"/>
      <c r="K144" s="345"/>
      <c r="L144" s="345"/>
      <c r="M144" s="345"/>
      <c r="N144" s="345"/>
      <c r="O144" s="345"/>
      <c r="P144" s="345"/>
      <c r="Q144" s="345"/>
      <c r="R144" s="345"/>
      <c r="S144" s="345"/>
      <c r="T144" s="345"/>
      <c r="U144" s="345"/>
      <c r="V144" s="345"/>
      <c r="W144" s="345"/>
      <c r="X144" s="345"/>
      <c r="Y144" s="345"/>
      <c r="Z144" s="345"/>
      <c r="AA144" s="345"/>
      <c r="AB144" s="345"/>
      <c r="AC144" s="345"/>
      <c r="AD144" s="345"/>
      <c r="AE144" s="375"/>
      <c r="AF144" s="375"/>
      <c r="AG144" s="375"/>
      <c r="AH144" s="375"/>
      <c r="AI144" s="375"/>
      <c r="AJ144" s="309"/>
      <c r="AK144" s="309"/>
      <c r="AL144" s="309"/>
      <c r="AM144" s="309"/>
      <c r="AN144" s="309"/>
      <c r="AO144" s="309"/>
      <c r="AP144" s="309"/>
      <c r="AQ144" s="309"/>
      <c r="AR144" s="309"/>
      <c r="AS144" s="309"/>
      <c r="AT144" s="309"/>
      <c r="AU144" s="309"/>
      <c r="AV144" s="309"/>
      <c r="AW144" s="309"/>
      <c r="AX144" s="309"/>
      <c r="AY144" s="309"/>
      <c r="AZ144" s="309"/>
    </row>
    <row r="145" spans="1:52" ht="12">
      <c r="A145" s="380"/>
      <c r="B145" s="375"/>
      <c r="C145" s="375"/>
      <c r="D145" s="380"/>
      <c r="E145" s="375"/>
      <c r="F145" s="375"/>
      <c r="G145" s="375"/>
      <c r="H145" s="375"/>
      <c r="I145" s="345"/>
      <c r="J145" s="345"/>
      <c r="K145" s="345"/>
      <c r="L145" s="345"/>
      <c r="M145" s="345"/>
      <c r="N145" s="345"/>
      <c r="O145" s="345"/>
      <c r="P145" s="345"/>
      <c r="Q145" s="345"/>
      <c r="R145" s="345"/>
      <c r="S145" s="345"/>
      <c r="T145" s="345"/>
      <c r="U145" s="345"/>
      <c r="V145" s="345"/>
      <c r="W145" s="345"/>
      <c r="X145" s="345"/>
      <c r="Y145" s="345"/>
      <c r="Z145" s="345"/>
      <c r="AA145" s="345"/>
      <c r="AB145" s="345"/>
      <c r="AC145" s="345"/>
      <c r="AD145" s="345"/>
      <c r="AE145" s="375"/>
      <c r="AF145" s="375"/>
      <c r="AG145" s="375"/>
      <c r="AH145" s="375"/>
      <c r="AI145" s="375"/>
      <c r="AJ145" s="309"/>
      <c r="AK145" s="309"/>
      <c r="AL145" s="309"/>
      <c r="AM145" s="309"/>
      <c r="AN145" s="309"/>
      <c r="AO145" s="309"/>
      <c r="AP145" s="309"/>
      <c r="AQ145" s="309"/>
      <c r="AR145" s="309"/>
      <c r="AS145" s="309"/>
      <c r="AT145" s="309"/>
      <c r="AU145" s="309"/>
      <c r="AV145" s="309"/>
      <c r="AW145" s="309"/>
      <c r="AX145" s="309"/>
      <c r="AY145" s="309"/>
      <c r="AZ145" s="309"/>
    </row>
    <row r="146" spans="1:52" ht="12">
      <c r="A146" s="380"/>
      <c r="B146" s="345"/>
      <c r="C146" s="345"/>
      <c r="D146" s="345"/>
      <c r="E146" s="345"/>
      <c r="F146" s="345"/>
      <c r="G146" s="345"/>
      <c r="H146" s="345"/>
      <c r="I146" s="345"/>
      <c r="J146" s="345"/>
      <c r="K146" s="345"/>
      <c r="L146" s="345"/>
      <c r="M146" s="345"/>
      <c r="N146" s="345"/>
      <c r="O146" s="345"/>
      <c r="P146" s="345"/>
      <c r="Q146" s="345"/>
      <c r="R146" s="345"/>
      <c r="S146" s="345"/>
      <c r="T146" s="345"/>
      <c r="U146" s="345"/>
      <c r="V146" s="345"/>
      <c r="W146" s="345"/>
      <c r="X146" s="345"/>
      <c r="Y146" s="345"/>
      <c r="Z146" s="345"/>
      <c r="AA146" s="345"/>
      <c r="AB146" s="345"/>
      <c r="AC146" s="345"/>
      <c r="AD146" s="345"/>
      <c r="AE146" s="375"/>
      <c r="AF146" s="375"/>
      <c r="AG146" s="375"/>
      <c r="AH146" s="375"/>
      <c r="AI146" s="375"/>
      <c r="AJ146" s="309"/>
      <c r="AK146" s="309"/>
      <c r="AL146" s="309"/>
      <c r="AM146" s="309"/>
      <c r="AN146" s="309"/>
      <c r="AO146" s="309"/>
      <c r="AP146" s="309"/>
      <c r="AQ146" s="309"/>
      <c r="AR146" s="309"/>
      <c r="AS146" s="309"/>
      <c r="AT146" s="309"/>
      <c r="AU146" s="309"/>
      <c r="AV146" s="309"/>
      <c r="AW146" s="309"/>
      <c r="AX146" s="309"/>
      <c r="AY146" s="309"/>
      <c r="AZ146" s="309"/>
    </row>
    <row r="147" spans="1:52" ht="12">
      <c r="A147" s="380"/>
      <c r="B147" s="345" t="s">
        <v>161</v>
      </c>
      <c r="C147" s="345"/>
      <c r="D147" s="345"/>
      <c r="E147" s="345"/>
      <c r="F147" s="345"/>
      <c r="G147" s="345"/>
      <c r="H147" s="345"/>
      <c r="I147" s="345"/>
      <c r="J147" s="345"/>
      <c r="K147" s="345"/>
      <c r="L147" s="345"/>
      <c r="M147" s="345"/>
      <c r="N147" s="345"/>
      <c r="O147" s="345"/>
      <c r="P147" s="345"/>
      <c r="Q147" s="345"/>
      <c r="R147" s="345"/>
      <c r="S147" s="345"/>
      <c r="T147" s="345"/>
      <c r="U147" s="345"/>
      <c r="V147" s="345"/>
      <c r="W147" s="345"/>
      <c r="X147" s="345"/>
      <c r="Y147" s="345"/>
      <c r="Z147" s="345"/>
      <c r="AA147" s="345"/>
      <c r="AB147" s="345"/>
      <c r="AC147" s="345"/>
      <c r="AD147" s="345"/>
      <c r="AE147" s="375"/>
      <c r="AF147" s="375"/>
      <c r="AG147" s="375"/>
      <c r="AH147" s="375"/>
      <c r="AI147" s="375"/>
      <c r="AJ147" s="309"/>
      <c r="AK147" s="309"/>
      <c r="AL147" s="309"/>
      <c r="AM147" s="309"/>
      <c r="AN147" s="309"/>
      <c r="AO147" s="309"/>
      <c r="AP147" s="309"/>
      <c r="AQ147" s="309"/>
      <c r="AR147" s="309"/>
      <c r="AS147" s="309"/>
      <c r="AT147" s="309"/>
      <c r="AU147" s="309"/>
      <c r="AV147" s="309"/>
      <c r="AW147" s="309"/>
      <c r="AX147" s="309"/>
      <c r="AY147" s="309"/>
      <c r="AZ147" s="309"/>
    </row>
    <row r="148" spans="1:52" ht="12">
      <c r="A148" s="380"/>
      <c r="B148" s="345"/>
      <c r="C148" s="345"/>
      <c r="D148" s="345" t="s">
        <v>162</v>
      </c>
      <c r="E148" s="345"/>
      <c r="F148" s="345"/>
      <c r="G148" s="345"/>
      <c r="H148" s="345"/>
      <c r="I148" s="345"/>
      <c r="J148" s="345"/>
      <c r="K148" s="345"/>
      <c r="L148" s="345"/>
      <c r="M148" s="345"/>
      <c r="N148" s="345"/>
      <c r="O148" s="345"/>
      <c r="P148" s="345"/>
      <c r="Q148" s="345"/>
      <c r="R148" s="345"/>
      <c r="S148" s="345"/>
      <c r="T148" s="345"/>
      <c r="U148" s="345"/>
      <c r="V148" s="345"/>
      <c r="W148" s="345"/>
      <c r="X148" s="345"/>
      <c r="Y148" s="345"/>
      <c r="Z148" s="345"/>
      <c r="AA148" s="345"/>
      <c r="AB148" s="345"/>
      <c r="AC148" s="345"/>
      <c r="AD148" s="345"/>
      <c r="AE148" s="375"/>
      <c r="AF148" s="375"/>
      <c r="AG148" s="375"/>
      <c r="AH148" s="375"/>
      <c r="AI148" s="375"/>
      <c r="AJ148" s="309"/>
      <c r="AK148" s="309"/>
      <c r="AL148" s="309"/>
      <c r="AM148" s="309"/>
      <c r="AN148" s="309"/>
      <c r="AO148" s="309"/>
      <c r="AP148" s="309"/>
      <c r="AQ148" s="309"/>
      <c r="AR148" s="309"/>
      <c r="AS148" s="309"/>
      <c r="AT148" s="309"/>
      <c r="AU148" s="309"/>
      <c r="AV148" s="309"/>
      <c r="AW148" s="309"/>
      <c r="AX148" s="309"/>
      <c r="AY148" s="309"/>
      <c r="AZ148" s="309"/>
    </row>
    <row r="149" spans="1:52" ht="12">
      <c r="A149" s="380"/>
      <c r="B149" s="345"/>
      <c r="C149" s="345"/>
      <c r="D149" s="374" t="s">
        <v>233</v>
      </c>
      <c r="E149" s="345" t="s">
        <v>163</v>
      </c>
      <c r="F149" s="345"/>
      <c r="G149" s="345"/>
      <c r="H149" s="345"/>
      <c r="I149" s="345"/>
      <c r="J149" s="345"/>
      <c r="K149" s="345"/>
      <c r="L149" s="345"/>
      <c r="M149" s="345"/>
      <c r="N149" s="345"/>
      <c r="O149" s="345"/>
      <c r="P149" s="345"/>
      <c r="Q149" s="345"/>
      <c r="R149" s="345"/>
      <c r="S149" s="345"/>
      <c r="T149" s="345"/>
      <c r="U149" s="345"/>
      <c r="V149" s="345"/>
      <c r="W149" s="345"/>
      <c r="X149" s="345"/>
      <c r="Y149" s="345"/>
      <c r="Z149" s="345"/>
      <c r="AA149" s="345"/>
      <c r="AB149" s="345"/>
      <c r="AC149" s="345"/>
      <c r="AD149" s="345"/>
      <c r="AE149" s="375"/>
      <c r="AF149" s="375"/>
      <c r="AG149" s="375"/>
      <c r="AH149" s="375"/>
      <c r="AI149" s="375"/>
      <c r="AJ149" s="309"/>
      <c r="AK149" s="309"/>
      <c r="AL149" s="309"/>
      <c r="AM149" s="309"/>
      <c r="AN149" s="309"/>
      <c r="AO149" s="309"/>
      <c r="AP149" s="309"/>
      <c r="AQ149" s="309"/>
      <c r="AR149" s="309"/>
      <c r="AS149" s="309"/>
      <c r="AT149" s="309"/>
      <c r="AU149" s="309"/>
      <c r="AV149" s="309"/>
      <c r="AW149" s="309"/>
      <c r="AX149" s="309"/>
      <c r="AY149" s="309"/>
      <c r="AZ149" s="309"/>
    </row>
    <row r="150" spans="1:52" ht="12">
      <c r="A150" s="380"/>
      <c r="B150" s="345"/>
      <c r="C150" s="345"/>
      <c r="D150" s="380"/>
      <c r="E150" s="345"/>
      <c r="F150" s="345"/>
      <c r="G150" s="345"/>
      <c r="H150" s="345" t="s">
        <v>313</v>
      </c>
      <c r="I150" s="345"/>
      <c r="J150" s="345"/>
      <c r="K150" s="345"/>
      <c r="L150" s="345"/>
      <c r="M150" s="459" t="s">
        <v>966</v>
      </c>
      <c r="N150" s="459"/>
      <c r="O150" s="459"/>
      <c r="P150" s="459"/>
      <c r="Q150" s="459"/>
      <c r="R150" s="459"/>
      <c r="S150" s="459"/>
      <c r="T150" s="459"/>
      <c r="U150" s="459"/>
      <c r="V150" s="459"/>
      <c r="W150" s="459"/>
      <c r="X150" s="459"/>
      <c r="Y150" s="459"/>
      <c r="Z150" s="459"/>
      <c r="AA150" s="459"/>
      <c r="AB150" s="459"/>
      <c r="AC150" s="459"/>
      <c r="AD150" s="459"/>
      <c r="AE150" s="380" t="s">
        <v>314</v>
      </c>
      <c r="AF150" s="375"/>
      <c r="AG150" s="375"/>
      <c r="AH150" s="375"/>
      <c r="AI150" s="375"/>
      <c r="AJ150" s="309"/>
      <c r="AK150" s="309"/>
      <c r="AL150" s="309"/>
      <c r="AM150" s="309"/>
      <c r="AN150" s="309"/>
      <c r="AO150" s="309"/>
      <c r="AP150" s="309"/>
      <c r="AQ150" s="309"/>
      <c r="AR150" s="309"/>
      <c r="AS150" s="309"/>
      <c r="AT150" s="309"/>
      <c r="AU150" s="309"/>
      <c r="AV150" s="309"/>
      <c r="AW150" s="309"/>
      <c r="AX150" s="309"/>
      <c r="AY150" s="309"/>
      <c r="AZ150" s="309"/>
    </row>
    <row r="151" spans="1:52" ht="12">
      <c r="A151" s="380"/>
      <c r="B151" s="345"/>
      <c r="C151" s="345"/>
      <c r="D151" s="345"/>
      <c r="E151" s="345"/>
      <c r="F151" s="345"/>
      <c r="G151" s="345"/>
      <c r="H151" s="345"/>
      <c r="I151" s="345"/>
      <c r="J151" s="345"/>
      <c r="K151" s="345"/>
      <c r="L151" s="345"/>
      <c r="M151" s="345"/>
      <c r="N151" s="345"/>
      <c r="O151" s="345"/>
      <c r="P151" s="345"/>
      <c r="Q151" s="345"/>
      <c r="R151" s="345"/>
      <c r="S151" s="345"/>
      <c r="T151" s="345"/>
      <c r="U151" s="345"/>
      <c r="V151" s="345"/>
      <c r="W151" s="345"/>
      <c r="X151" s="345"/>
      <c r="Y151" s="345"/>
      <c r="Z151" s="345"/>
      <c r="AA151" s="345"/>
      <c r="AB151" s="345"/>
      <c r="AC151" s="345"/>
      <c r="AD151" s="345"/>
      <c r="AE151" s="375"/>
      <c r="AF151" s="375"/>
      <c r="AG151" s="375"/>
      <c r="AH151" s="375"/>
      <c r="AI151" s="375"/>
      <c r="AJ151" s="309"/>
      <c r="AK151" s="309"/>
      <c r="AL151" s="309"/>
      <c r="AM151" s="309"/>
      <c r="AN151" s="309"/>
      <c r="AO151" s="309"/>
      <c r="AP151" s="309"/>
      <c r="AQ151" s="309"/>
      <c r="AR151" s="309"/>
      <c r="AS151" s="309"/>
      <c r="AT151" s="309"/>
      <c r="AU151" s="309"/>
      <c r="AV151" s="309"/>
      <c r="AW151" s="309"/>
      <c r="AX151" s="309"/>
      <c r="AY151" s="309"/>
      <c r="AZ151" s="309"/>
    </row>
    <row r="152" spans="1:52" ht="12">
      <c r="A152" s="380"/>
      <c r="B152" s="345"/>
      <c r="C152" s="345"/>
      <c r="D152" s="381"/>
      <c r="E152" s="345" t="s">
        <v>315</v>
      </c>
      <c r="F152" s="345"/>
      <c r="G152" s="345"/>
      <c r="H152" s="345"/>
      <c r="I152" s="345"/>
      <c r="J152" s="345"/>
      <c r="K152" s="345"/>
      <c r="L152" s="345"/>
      <c r="M152" s="345"/>
      <c r="N152" s="345"/>
      <c r="O152" s="345"/>
      <c r="P152" s="345"/>
      <c r="Q152" s="345"/>
      <c r="R152" s="277"/>
      <c r="S152" s="277"/>
      <c r="T152" s="277"/>
      <c r="U152" s="277"/>
      <c r="V152" s="277"/>
      <c r="W152" s="277"/>
      <c r="X152" s="277"/>
      <c r="Y152" s="277"/>
      <c r="Z152" s="277"/>
      <c r="AA152" s="277"/>
      <c r="AB152" s="277"/>
      <c r="AC152" s="277"/>
      <c r="AD152" s="277"/>
      <c r="AE152" s="277"/>
      <c r="AF152" s="375"/>
      <c r="AG152" s="375"/>
      <c r="AH152" s="375"/>
      <c r="AI152" s="375"/>
      <c r="AJ152" s="309" t="s">
        <v>906</v>
      </c>
      <c r="AK152" s="309"/>
      <c r="AL152" s="309"/>
      <c r="AM152" s="309"/>
      <c r="AN152" s="309"/>
      <c r="AO152" s="309"/>
      <c r="AP152" s="309"/>
      <c r="AQ152" s="309"/>
      <c r="AR152" s="309"/>
      <c r="AS152" s="309"/>
      <c r="AT152" s="309"/>
      <c r="AU152" s="309"/>
      <c r="AV152" s="309"/>
      <c r="AW152" s="309"/>
      <c r="AX152" s="309"/>
      <c r="AY152" s="309"/>
      <c r="AZ152" s="309"/>
    </row>
    <row r="153" spans="1:52" ht="18" customHeight="1">
      <c r="A153" s="380"/>
      <c r="B153" s="345"/>
      <c r="C153" s="345"/>
      <c r="D153" s="380"/>
      <c r="E153" s="345"/>
      <c r="F153" s="345"/>
      <c r="G153" s="345"/>
      <c r="H153" s="345" t="s">
        <v>313</v>
      </c>
      <c r="I153" s="345"/>
      <c r="J153" s="345"/>
      <c r="K153" s="345"/>
      <c r="L153" s="345"/>
      <c r="M153" s="460"/>
      <c r="N153" s="460"/>
      <c r="O153" s="460"/>
      <c r="P153" s="460"/>
      <c r="Q153" s="460"/>
      <c r="R153" s="460"/>
      <c r="S153" s="460"/>
      <c r="T153" s="460"/>
      <c r="U153" s="460"/>
      <c r="V153" s="460"/>
      <c r="W153" s="460"/>
      <c r="X153" s="460"/>
      <c r="Y153" s="460"/>
      <c r="Z153" s="460"/>
      <c r="AA153" s="460"/>
      <c r="AB153" s="460"/>
      <c r="AC153" s="460"/>
      <c r="AD153" s="460"/>
      <c r="AE153" s="380" t="s">
        <v>314</v>
      </c>
      <c r="AF153" s="375"/>
      <c r="AG153" s="375"/>
      <c r="AH153" s="375"/>
      <c r="AI153" s="375"/>
      <c r="AJ153" s="461" t="str">
        <f>IF(D135="","-",M150&amp;"　"&amp;M153)</f>
        <v>○○株式会社　</v>
      </c>
      <c r="AK153" s="462"/>
      <c r="AL153" s="462"/>
      <c r="AM153" s="462"/>
      <c r="AN153" s="462"/>
      <c r="AO153" s="462"/>
      <c r="AP153" s="462"/>
      <c r="AQ153" s="462"/>
      <c r="AR153" s="462"/>
      <c r="AS153" s="462"/>
      <c r="AT153" s="463"/>
      <c r="AU153" s="309"/>
      <c r="AV153" s="309"/>
      <c r="AW153" s="309"/>
      <c r="AX153" s="309"/>
      <c r="AY153" s="309"/>
      <c r="AZ153" s="309"/>
    </row>
    <row r="154" spans="1:52" ht="12" customHeight="1">
      <c r="A154" s="380"/>
      <c r="B154" s="345"/>
      <c r="C154" s="345"/>
      <c r="D154" s="380"/>
      <c r="E154" s="345"/>
      <c r="F154" s="345"/>
      <c r="G154" s="345"/>
      <c r="H154" s="345"/>
      <c r="I154" s="345"/>
      <c r="J154" s="345"/>
      <c r="K154" s="345"/>
      <c r="L154" s="345"/>
      <c r="M154" s="380"/>
      <c r="N154" s="380"/>
      <c r="O154" s="380"/>
      <c r="P154" s="380"/>
      <c r="Q154" s="380"/>
      <c r="R154" s="380"/>
      <c r="S154" s="380"/>
      <c r="T154" s="380"/>
      <c r="U154" s="380"/>
      <c r="V154" s="380"/>
      <c r="W154" s="380"/>
      <c r="X154" s="380"/>
      <c r="Y154" s="380"/>
      <c r="Z154" s="380"/>
      <c r="AA154" s="380"/>
      <c r="AB154" s="380"/>
      <c r="AC154" s="380"/>
      <c r="AD154" s="380"/>
      <c r="AE154" s="380"/>
      <c r="AF154" s="375"/>
      <c r="AG154" s="375"/>
      <c r="AH154" s="375"/>
      <c r="AI154" s="375"/>
      <c r="AJ154" s="309"/>
      <c r="AK154" s="309"/>
      <c r="AL154" s="309"/>
      <c r="AM154" s="309"/>
      <c r="AN154" s="309"/>
      <c r="AO154" s="309"/>
      <c r="AP154" s="309"/>
      <c r="AQ154" s="309"/>
      <c r="AR154" s="309"/>
      <c r="AS154" s="309"/>
      <c r="AT154" s="309"/>
      <c r="AU154" s="309"/>
      <c r="AV154" s="309"/>
      <c r="AW154" s="309"/>
      <c r="AX154" s="309"/>
      <c r="AY154" s="309"/>
      <c r="AZ154" s="309"/>
    </row>
    <row r="155" spans="1:37" ht="12">
      <c r="A155" s="380"/>
      <c r="B155" s="375"/>
      <c r="C155" s="375"/>
      <c r="D155" s="375"/>
      <c r="E155" s="375"/>
      <c r="F155" s="375"/>
      <c r="G155" s="375"/>
      <c r="H155" s="375"/>
      <c r="I155" s="375"/>
      <c r="J155" s="375"/>
      <c r="K155" s="375"/>
      <c r="L155" s="375"/>
      <c r="M155" s="375"/>
      <c r="N155" s="375"/>
      <c r="O155" s="375"/>
      <c r="P155" s="375"/>
      <c r="Q155" s="375"/>
      <c r="R155" s="375"/>
      <c r="S155" s="375"/>
      <c r="T155" s="375"/>
      <c r="U155" s="375"/>
      <c r="V155" s="375"/>
      <c r="W155" s="375"/>
      <c r="X155" s="375"/>
      <c r="Y155" s="375"/>
      <c r="Z155" s="375"/>
      <c r="AA155" s="375"/>
      <c r="AB155" s="375"/>
      <c r="AC155" s="375"/>
      <c r="AD155" s="375"/>
      <c r="AE155" s="375"/>
      <c r="AF155" s="375"/>
      <c r="AG155" s="375"/>
      <c r="AH155" s="375"/>
      <c r="AI155" s="375"/>
      <c r="AJ155" s="309"/>
      <c r="AK155" s="309"/>
    </row>
    <row r="156" spans="1:37" ht="12">
      <c r="A156" s="380"/>
      <c r="B156" s="375" t="s">
        <v>778</v>
      </c>
      <c r="C156" s="375"/>
      <c r="D156" s="375"/>
      <c r="E156" s="375"/>
      <c r="F156" s="375"/>
      <c r="G156" s="375"/>
      <c r="H156" s="375"/>
      <c r="I156" s="375"/>
      <c r="J156" s="375"/>
      <c r="K156" s="375"/>
      <c r="L156" s="375"/>
      <c r="M156" s="375"/>
      <c r="N156" s="375"/>
      <c r="O156" s="375"/>
      <c r="P156" s="375"/>
      <c r="Q156" s="375"/>
      <c r="R156" s="375"/>
      <c r="S156" s="375"/>
      <c r="T156" s="375"/>
      <c r="U156" s="375"/>
      <c r="V156" s="375"/>
      <c r="W156" s="375"/>
      <c r="X156" s="375"/>
      <c r="Y156" s="375"/>
      <c r="Z156" s="375"/>
      <c r="AA156" s="375"/>
      <c r="AB156" s="375"/>
      <c r="AC156" s="375"/>
      <c r="AD156" s="375"/>
      <c r="AE156" s="375"/>
      <c r="AF156" s="375"/>
      <c r="AG156" s="375"/>
      <c r="AH156" s="375"/>
      <c r="AI156" s="375"/>
      <c r="AJ156" s="309"/>
      <c r="AK156" s="309"/>
    </row>
    <row r="157" spans="1:37" ht="12">
      <c r="A157" s="380"/>
      <c r="B157" s="375"/>
      <c r="C157" s="375"/>
      <c r="D157" s="375"/>
      <c r="E157" s="375"/>
      <c r="F157" s="375"/>
      <c r="G157" s="375"/>
      <c r="H157" s="375"/>
      <c r="I157" s="375"/>
      <c r="J157" s="375"/>
      <c r="K157" s="375"/>
      <c r="L157" s="375"/>
      <c r="M157" s="375"/>
      <c r="N157" s="375"/>
      <c r="O157" s="375"/>
      <c r="P157" s="375"/>
      <c r="Q157" s="375"/>
      <c r="R157" s="375"/>
      <c r="S157" s="375"/>
      <c r="T157" s="375"/>
      <c r="U157" s="375"/>
      <c r="V157" s="375"/>
      <c r="W157" s="375"/>
      <c r="X157" s="375"/>
      <c r="Y157" s="375"/>
      <c r="Z157" s="375"/>
      <c r="AA157" s="375"/>
      <c r="AB157" s="375"/>
      <c r="AC157" s="375"/>
      <c r="AD157" s="375"/>
      <c r="AE157" s="375"/>
      <c r="AF157" s="375"/>
      <c r="AG157" s="375"/>
      <c r="AH157" s="375"/>
      <c r="AI157" s="375"/>
      <c r="AJ157" s="309"/>
      <c r="AK157" s="309"/>
    </row>
    <row r="158" spans="1:35" ht="12">
      <c r="A158" s="380"/>
      <c r="B158" s="375"/>
      <c r="C158" s="375"/>
      <c r="D158" s="381"/>
      <c r="E158" s="277" t="s">
        <v>172</v>
      </c>
      <c r="F158" s="277"/>
      <c r="G158" s="277"/>
      <c r="H158" s="277"/>
      <c r="I158" s="277"/>
      <c r="J158" s="277"/>
      <c r="K158" s="375"/>
      <c r="L158" s="375"/>
      <c r="M158" s="375"/>
      <c r="N158" s="375"/>
      <c r="O158" s="277"/>
      <c r="P158" s="277"/>
      <c r="Q158" s="277"/>
      <c r="R158" s="277"/>
      <c r="S158" s="277"/>
      <c r="T158" s="381"/>
      <c r="U158" s="277" t="s">
        <v>173</v>
      </c>
      <c r="V158" s="375"/>
      <c r="W158" s="375"/>
      <c r="X158" s="345"/>
      <c r="Y158" s="345"/>
      <c r="Z158" s="277"/>
      <c r="AA158" s="277"/>
      <c r="AB158" s="277"/>
      <c r="AC158" s="277"/>
      <c r="AD158" s="277"/>
      <c r="AE158" s="277"/>
      <c r="AF158" s="277"/>
      <c r="AG158" s="375"/>
      <c r="AH158" s="375"/>
      <c r="AI158" s="375"/>
    </row>
    <row r="159" spans="1:35" ht="12">
      <c r="A159" s="380"/>
      <c r="B159" s="375"/>
      <c r="C159" s="375"/>
      <c r="D159" s="375"/>
      <c r="E159" s="277"/>
      <c r="F159" s="277"/>
      <c r="G159" s="277"/>
      <c r="H159" s="277"/>
      <c r="I159" s="277"/>
      <c r="J159" s="277"/>
      <c r="K159" s="375"/>
      <c r="L159" s="375"/>
      <c r="M159" s="375"/>
      <c r="N159" s="375"/>
      <c r="O159" s="277"/>
      <c r="P159" s="277"/>
      <c r="Q159" s="277"/>
      <c r="R159" s="277"/>
      <c r="S159" s="277"/>
      <c r="T159" s="375"/>
      <c r="U159" s="277"/>
      <c r="V159" s="375"/>
      <c r="W159" s="375"/>
      <c r="X159" s="345"/>
      <c r="Y159" s="345"/>
      <c r="Z159" s="277"/>
      <c r="AA159" s="277"/>
      <c r="AB159" s="277"/>
      <c r="AC159" s="277"/>
      <c r="AD159" s="277"/>
      <c r="AE159" s="277"/>
      <c r="AF159" s="277"/>
      <c r="AG159" s="375"/>
      <c r="AH159" s="375"/>
      <c r="AI159" s="375"/>
    </row>
    <row r="160" spans="1:35" ht="12">
      <c r="A160" s="380"/>
      <c r="B160" s="375"/>
      <c r="C160" s="375"/>
      <c r="D160" s="381"/>
      <c r="E160" s="277" t="s">
        <v>174</v>
      </c>
      <c r="F160" s="277"/>
      <c r="G160" s="277"/>
      <c r="H160" s="277"/>
      <c r="I160" s="277"/>
      <c r="J160" s="277"/>
      <c r="K160" s="375"/>
      <c r="L160" s="375"/>
      <c r="M160" s="375"/>
      <c r="N160" s="375"/>
      <c r="O160" s="277"/>
      <c r="P160" s="277"/>
      <c r="Q160" s="277"/>
      <c r="R160" s="277"/>
      <c r="S160" s="277"/>
      <c r="T160" s="381"/>
      <c r="U160" s="277" t="s">
        <v>175</v>
      </c>
      <c r="V160" s="375"/>
      <c r="W160" s="375"/>
      <c r="X160" s="345"/>
      <c r="Y160" s="345"/>
      <c r="Z160" s="277"/>
      <c r="AA160" s="277"/>
      <c r="AB160" s="277"/>
      <c r="AC160" s="277"/>
      <c r="AD160" s="277"/>
      <c r="AE160" s="277"/>
      <c r="AF160" s="277"/>
      <c r="AG160" s="375"/>
      <c r="AH160" s="375"/>
      <c r="AI160" s="375"/>
    </row>
    <row r="161" spans="1:35" ht="12">
      <c r="A161" s="380"/>
      <c r="B161" s="375"/>
      <c r="C161" s="375"/>
      <c r="D161" s="277"/>
      <c r="E161" s="277"/>
      <c r="F161" s="277"/>
      <c r="G161" s="277"/>
      <c r="H161" s="277"/>
      <c r="I161" s="277"/>
      <c r="J161" s="277"/>
      <c r="K161" s="375"/>
      <c r="L161" s="375"/>
      <c r="M161" s="375"/>
      <c r="N161" s="375"/>
      <c r="O161" s="277"/>
      <c r="P161" s="277"/>
      <c r="Q161" s="277"/>
      <c r="R161" s="277"/>
      <c r="S161" s="277"/>
      <c r="T161" s="277"/>
      <c r="U161" s="277"/>
      <c r="V161" s="375"/>
      <c r="W161" s="375"/>
      <c r="X161" s="345"/>
      <c r="Y161" s="345"/>
      <c r="Z161" s="277"/>
      <c r="AA161" s="277"/>
      <c r="AB161" s="277"/>
      <c r="AC161" s="277"/>
      <c r="AD161" s="277"/>
      <c r="AE161" s="277"/>
      <c r="AF161" s="277"/>
      <c r="AG161" s="375"/>
      <c r="AH161" s="375"/>
      <c r="AI161" s="375"/>
    </row>
    <row r="162" spans="1:35" ht="12">
      <c r="A162" s="380"/>
      <c r="B162" s="375"/>
      <c r="C162" s="375"/>
      <c r="D162" s="381"/>
      <c r="E162" s="277" t="s">
        <v>176</v>
      </c>
      <c r="F162" s="277"/>
      <c r="G162" s="277"/>
      <c r="H162" s="277"/>
      <c r="I162" s="277"/>
      <c r="J162" s="277"/>
      <c r="K162" s="375"/>
      <c r="L162" s="375"/>
      <c r="M162" s="375"/>
      <c r="N162" s="375"/>
      <c r="O162" s="277"/>
      <c r="P162" s="277"/>
      <c r="Q162" s="277"/>
      <c r="R162" s="277"/>
      <c r="S162" s="277"/>
      <c r="T162" s="277"/>
      <c r="U162" s="277"/>
      <c r="V162" s="375"/>
      <c r="W162" s="375"/>
      <c r="X162" s="375"/>
      <c r="Y162" s="345"/>
      <c r="Z162" s="345"/>
      <c r="AA162" s="345"/>
      <c r="AB162" s="345"/>
      <c r="AC162" s="345"/>
      <c r="AD162" s="345"/>
      <c r="AE162" s="345"/>
      <c r="AF162" s="345"/>
      <c r="AG162" s="375"/>
      <c r="AH162" s="375"/>
      <c r="AI162" s="375"/>
    </row>
    <row r="163" spans="1:35" ht="12">
      <c r="A163" s="380"/>
      <c r="B163" s="375"/>
      <c r="C163" s="375"/>
      <c r="D163" s="380"/>
      <c r="E163" s="277"/>
      <c r="F163" s="277"/>
      <c r="G163" s="277"/>
      <c r="H163" s="277"/>
      <c r="I163" s="277"/>
      <c r="J163" s="277"/>
      <c r="K163" s="375"/>
      <c r="L163" s="375"/>
      <c r="M163" s="375"/>
      <c r="N163" s="375"/>
      <c r="O163" s="277"/>
      <c r="P163" s="277"/>
      <c r="Q163" s="277"/>
      <c r="R163" s="277"/>
      <c r="S163" s="277"/>
      <c r="T163" s="277"/>
      <c r="U163" s="277"/>
      <c r="V163" s="375"/>
      <c r="W163" s="375"/>
      <c r="X163" s="375"/>
      <c r="Y163" s="345"/>
      <c r="Z163" s="345"/>
      <c r="AA163" s="345"/>
      <c r="AB163" s="345"/>
      <c r="AC163" s="345"/>
      <c r="AD163" s="345"/>
      <c r="AE163" s="345"/>
      <c r="AF163" s="345"/>
      <c r="AG163" s="375"/>
      <c r="AH163" s="375"/>
      <c r="AI163" s="375"/>
    </row>
    <row r="164" spans="1:35" ht="12" customHeight="1">
      <c r="A164" s="380"/>
      <c r="B164" s="375"/>
      <c r="C164" s="375"/>
      <c r="D164" s="375"/>
      <c r="E164" s="375"/>
      <c r="F164" s="375"/>
      <c r="G164" s="375"/>
      <c r="H164" s="375"/>
      <c r="I164" s="375"/>
      <c r="J164" s="375"/>
      <c r="K164" s="375"/>
      <c r="L164" s="375"/>
      <c r="M164" s="375"/>
      <c r="N164" s="375"/>
      <c r="O164" s="375"/>
      <c r="P164" s="375"/>
      <c r="Q164" s="375"/>
      <c r="R164" s="375"/>
      <c r="S164" s="375"/>
      <c r="T164" s="375"/>
      <c r="U164" s="375"/>
      <c r="V164" s="375"/>
      <c r="W164" s="375"/>
      <c r="X164" s="375"/>
      <c r="Y164" s="375"/>
      <c r="Z164" s="375"/>
      <c r="AA164" s="375"/>
      <c r="AB164" s="375"/>
      <c r="AC164" s="375"/>
      <c r="AD164" s="375"/>
      <c r="AE164" s="375"/>
      <c r="AF164" s="375"/>
      <c r="AG164" s="375"/>
      <c r="AH164" s="375"/>
      <c r="AI164" s="375"/>
    </row>
    <row r="165" spans="1:35" ht="13.5" customHeight="1">
      <c r="A165" s="455" t="s">
        <v>183</v>
      </c>
      <c r="B165" s="455"/>
      <c r="C165" s="455"/>
      <c r="D165" s="455"/>
      <c r="E165" s="455"/>
      <c r="F165" s="455"/>
      <c r="G165" s="455"/>
      <c r="H165" s="455"/>
      <c r="I165" s="375"/>
      <c r="J165" s="375"/>
      <c r="K165" s="375"/>
      <c r="L165" s="375"/>
      <c r="M165" s="375"/>
      <c r="N165" s="375"/>
      <c r="O165" s="375"/>
      <c r="P165" s="375"/>
      <c r="Q165" s="375"/>
      <c r="R165" s="375"/>
      <c r="S165" s="375"/>
      <c r="T165" s="375"/>
      <c r="U165" s="375"/>
      <c r="V165" s="375"/>
      <c r="W165" s="375"/>
      <c r="X165" s="345"/>
      <c r="Y165" s="345"/>
      <c r="Z165" s="375"/>
      <c r="AA165" s="375"/>
      <c r="AB165" s="375"/>
      <c r="AC165" s="375"/>
      <c r="AD165" s="375"/>
      <c r="AE165" s="375"/>
      <c r="AF165" s="375"/>
      <c r="AG165" s="375"/>
      <c r="AH165" s="375"/>
      <c r="AI165" s="375"/>
    </row>
    <row r="166" spans="1:35" ht="12">
      <c r="A166" s="418" t="s">
        <v>789</v>
      </c>
      <c r="B166" s="418"/>
      <c r="C166" s="418"/>
      <c r="D166" s="418"/>
      <c r="E166" s="418"/>
      <c r="F166" s="418"/>
      <c r="G166" s="418"/>
      <c r="H166" s="418"/>
      <c r="I166" s="418"/>
      <c r="J166" s="418"/>
      <c r="K166" s="418"/>
      <c r="L166" s="418"/>
      <c r="M166" s="418"/>
      <c r="N166" s="418"/>
      <c r="O166" s="418"/>
      <c r="P166" s="418"/>
      <c r="Q166" s="418"/>
      <c r="R166" s="418"/>
      <c r="S166" s="418"/>
      <c r="T166" s="418"/>
      <c r="U166" s="418"/>
      <c r="V166" s="418"/>
      <c r="W166" s="418"/>
      <c r="X166" s="418"/>
      <c r="Y166" s="418"/>
      <c r="Z166" s="418"/>
      <c r="AA166" s="418"/>
      <c r="AB166" s="418"/>
      <c r="AC166" s="418"/>
      <c r="AD166" s="418"/>
      <c r="AE166" s="418"/>
      <c r="AF166" s="418"/>
      <c r="AG166" s="418"/>
      <c r="AH166" s="375"/>
      <c r="AI166" s="375"/>
    </row>
    <row r="167" spans="1:35" ht="12">
      <c r="A167" s="375"/>
      <c r="B167" s="375"/>
      <c r="C167" s="375"/>
      <c r="D167" s="375"/>
      <c r="E167" s="375"/>
      <c r="F167" s="375"/>
      <c r="G167" s="375"/>
      <c r="H167" s="375"/>
      <c r="I167" s="375"/>
      <c r="J167" s="375"/>
      <c r="K167" s="375"/>
      <c r="L167" s="375"/>
      <c r="M167" s="375"/>
      <c r="N167" s="375"/>
      <c r="O167" s="375"/>
      <c r="P167" s="375"/>
      <c r="Q167" s="375"/>
      <c r="R167" s="375"/>
      <c r="S167" s="375"/>
      <c r="T167" s="375"/>
      <c r="U167" s="375"/>
      <c r="V167" s="375"/>
      <c r="W167" s="375"/>
      <c r="X167" s="375"/>
      <c r="Y167" s="375"/>
      <c r="Z167" s="375"/>
      <c r="AA167" s="375"/>
      <c r="AB167" s="375"/>
      <c r="AC167" s="375"/>
      <c r="AD167" s="375"/>
      <c r="AE167" s="375"/>
      <c r="AF167" s="375"/>
      <c r="AG167" s="375"/>
      <c r="AH167" s="375"/>
      <c r="AI167" s="375"/>
    </row>
    <row r="168" spans="1:35" ht="12">
      <c r="A168" s="375"/>
      <c r="B168" s="375" t="s">
        <v>795</v>
      </c>
      <c r="C168" s="375"/>
      <c r="D168" s="375"/>
      <c r="E168" s="375"/>
      <c r="F168" s="375"/>
      <c r="G168" s="375"/>
      <c r="H168" s="375"/>
      <c r="I168" s="375"/>
      <c r="J168" s="375"/>
      <c r="K168" s="375"/>
      <c r="L168" s="375"/>
      <c r="M168" s="375"/>
      <c r="N168" s="375"/>
      <c r="O168" s="375"/>
      <c r="P168" s="375"/>
      <c r="Q168" s="375"/>
      <c r="R168" s="375"/>
      <c r="S168" s="375"/>
      <c r="T168" s="375"/>
      <c r="U168" s="375"/>
      <c r="V168" s="375"/>
      <c r="W168" s="375"/>
      <c r="X168" s="375"/>
      <c r="Y168" s="375"/>
      <c r="Z168" s="375"/>
      <c r="AA168" s="375"/>
      <c r="AB168" s="375"/>
      <c r="AC168" s="375"/>
      <c r="AD168" s="375"/>
      <c r="AE168" s="375"/>
      <c r="AF168" s="375"/>
      <c r="AG168" s="375"/>
      <c r="AH168" s="375"/>
      <c r="AI168" s="375"/>
    </row>
    <row r="169" spans="1:35" ht="12">
      <c r="A169" s="375"/>
      <c r="B169" s="375"/>
      <c r="C169" s="375"/>
      <c r="D169" s="375"/>
      <c r="E169" s="375"/>
      <c r="F169" s="375"/>
      <c r="G169" s="375"/>
      <c r="H169" s="375"/>
      <c r="I169" s="375"/>
      <c r="J169" s="375"/>
      <c r="K169" s="375"/>
      <c r="L169" s="375"/>
      <c r="M169" s="375"/>
      <c r="N169" s="375"/>
      <c r="O169" s="375"/>
      <c r="P169" s="375"/>
      <c r="Q169" s="375"/>
      <c r="R169" s="375"/>
      <c r="S169" s="375"/>
      <c r="T169" s="375"/>
      <c r="U169" s="375"/>
      <c r="V169" s="375"/>
      <c r="W169" s="375"/>
      <c r="X169" s="375"/>
      <c r="Y169" s="375"/>
      <c r="Z169" s="375"/>
      <c r="AA169" s="375"/>
      <c r="AB169" s="375"/>
      <c r="AC169" s="375"/>
      <c r="AD169" s="375"/>
      <c r="AE169" s="375"/>
      <c r="AF169" s="375"/>
      <c r="AG169" s="375"/>
      <c r="AH169" s="375"/>
      <c r="AI169" s="375"/>
    </row>
    <row r="170" spans="1:37" ht="12">
      <c r="A170" s="377"/>
      <c r="B170" s="380"/>
      <c r="C170" s="375"/>
      <c r="D170" s="374" t="s">
        <v>233</v>
      </c>
      <c r="E170" s="375" t="s">
        <v>273</v>
      </c>
      <c r="F170" s="380"/>
      <c r="G170" s="380"/>
      <c r="H170" s="380"/>
      <c r="I170" s="380"/>
      <c r="J170" s="380"/>
      <c r="K170" s="380"/>
      <c r="L170" s="380"/>
      <c r="M170" s="380"/>
      <c r="N170" s="375"/>
      <c r="O170" s="380"/>
      <c r="P170" s="375"/>
      <c r="Q170" s="380"/>
      <c r="R170" s="375"/>
      <c r="S170" s="380"/>
      <c r="T170" s="374" t="s">
        <v>233</v>
      </c>
      <c r="U170" s="375" t="s">
        <v>274</v>
      </c>
      <c r="V170" s="375"/>
      <c r="W170" s="375"/>
      <c r="X170" s="375"/>
      <c r="Y170" s="380"/>
      <c r="Z170" s="375"/>
      <c r="AA170" s="375"/>
      <c r="AB170" s="375"/>
      <c r="AC170" s="375"/>
      <c r="AD170" s="375"/>
      <c r="AE170" s="380"/>
      <c r="AF170" s="375"/>
      <c r="AG170" s="375"/>
      <c r="AH170" s="375"/>
      <c r="AI170" s="375"/>
      <c r="AJ170" s="304"/>
      <c r="AK170" s="304"/>
    </row>
    <row r="171" spans="1:37" ht="12">
      <c r="A171" s="377"/>
      <c r="B171" s="375"/>
      <c r="C171" s="375"/>
      <c r="D171" s="375"/>
      <c r="E171" s="375"/>
      <c r="F171" s="380"/>
      <c r="G171" s="380"/>
      <c r="H171" s="380"/>
      <c r="I171" s="380"/>
      <c r="J171" s="380"/>
      <c r="K171" s="380"/>
      <c r="L171" s="380"/>
      <c r="M171" s="375"/>
      <c r="N171" s="375"/>
      <c r="O171" s="375"/>
      <c r="P171" s="375"/>
      <c r="Q171" s="375"/>
      <c r="R171" s="375"/>
      <c r="S171" s="375"/>
      <c r="T171" s="375"/>
      <c r="U171" s="375"/>
      <c r="V171" s="375"/>
      <c r="W171" s="375"/>
      <c r="X171" s="375"/>
      <c r="Y171" s="375"/>
      <c r="Z171" s="375"/>
      <c r="AA171" s="375"/>
      <c r="AB171" s="375"/>
      <c r="AC171" s="375"/>
      <c r="AD171" s="375"/>
      <c r="AE171" s="375"/>
      <c r="AF171" s="375"/>
      <c r="AG171" s="375"/>
      <c r="AH171" s="375"/>
      <c r="AI171" s="375"/>
      <c r="AJ171" s="304"/>
      <c r="AK171" s="304"/>
    </row>
    <row r="172" spans="1:37" ht="12">
      <c r="A172" s="377"/>
      <c r="B172" s="380"/>
      <c r="C172" s="375"/>
      <c r="D172" s="381"/>
      <c r="E172" s="375" t="s">
        <v>275</v>
      </c>
      <c r="F172" s="380"/>
      <c r="G172" s="380"/>
      <c r="H172" s="380"/>
      <c r="I172" s="380"/>
      <c r="J172" s="380"/>
      <c r="K172" s="380"/>
      <c r="L172" s="380"/>
      <c r="M172" s="380"/>
      <c r="N172" s="375"/>
      <c r="O172" s="380"/>
      <c r="P172" s="375"/>
      <c r="Q172" s="380"/>
      <c r="R172" s="375"/>
      <c r="S172" s="380"/>
      <c r="T172" s="381"/>
      <c r="U172" s="375" t="s">
        <v>276</v>
      </c>
      <c r="V172" s="375"/>
      <c r="W172" s="375"/>
      <c r="X172" s="375"/>
      <c r="Y172" s="380"/>
      <c r="Z172" s="375"/>
      <c r="AA172" s="375"/>
      <c r="AB172" s="375"/>
      <c r="AC172" s="375"/>
      <c r="AD172" s="375"/>
      <c r="AE172" s="380"/>
      <c r="AF172" s="375"/>
      <c r="AG172" s="375"/>
      <c r="AH172" s="375"/>
      <c r="AI172" s="375"/>
      <c r="AJ172" s="304"/>
      <c r="AK172" s="304"/>
    </row>
    <row r="173" spans="1:37" ht="12">
      <c r="A173" s="377"/>
      <c r="B173" s="375"/>
      <c r="C173" s="375"/>
      <c r="D173" s="375"/>
      <c r="E173" s="375"/>
      <c r="F173" s="380"/>
      <c r="G173" s="380"/>
      <c r="H173" s="380"/>
      <c r="I173" s="380"/>
      <c r="J173" s="380"/>
      <c r="K173" s="380"/>
      <c r="L173" s="380"/>
      <c r="M173" s="375"/>
      <c r="N173" s="375"/>
      <c r="O173" s="375"/>
      <c r="P173" s="375"/>
      <c r="Q173" s="375"/>
      <c r="R173" s="375"/>
      <c r="S173" s="375"/>
      <c r="T173" s="375"/>
      <c r="U173" s="375"/>
      <c r="V173" s="375"/>
      <c r="W173" s="375"/>
      <c r="X173" s="375"/>
      <c r="Y173" s="375"/>
      <c r="Z173" s="375"/>
      <c r="AA173" s="375"/>
      <c r="AB173" s="375"/>
      <c r="AC173" s="375"/>
      <c r="AD173" s="375"/>
      <c r="AE173" s="375"/>
      <c r="AF173" s="375"/>
      <c r="AG173" s="375"/>
      <c r="AH173" s="375"/>
      <c r="AI173" s="375"/>
      <c r="AJ173" s="304"/>
      <c r="AK173" s="304"/>
    </row>
    <row r="174" spans="1:37" ht="12">
      <c r="A174" s="377"/>
      <c r="B174" s="380"/>
      <c r="C174" s="375"/>
      <c r="D174" s="374" t="s">
        <v>233</v>
      </c>
      <c r="E174" s="375" t="s">
        <v>277</v>
      </c>
      <c r="F174" s="380"/>
      <c r="G174" s="380"/>
      <c r="H174" s="380"/>
      <c r="I174" s="380"/>
      <c r="J174" s="380"/>
      <c r="K174" s="380"/>
      <c r="L174" s="380"/>
      <c r="M174" s="380"/>
      <c r="N174" s="375"/>
      <c r="O174" s="380"/>
      <c r="P174" s="375"/>
      <c r="Q174" s="380"/>
      <c r="R174" s="375"/>
      <c r="S174" s="380"/>
      <c r="T174" s="381"/>
      <c r="U174" s="375" t="s">
        <v>278</v>
      </c>
      <c r="V174" s="375"/>
      <c r="W174" s="375"/>
      <c r="X174" s="375"/>
      <c r="Y174" s="380"/>
      <c r="Z174" s="375"/>
      <c r="AA174" s="375"/>
      <c r="AB174" s="375"/>
      <c r="AC174" s="375"/>
      <c r="AD174" s="375"/>
      <c r="AE174" s="380"/>
      <c r="AF174" s="375"/>
      <c r="AG174" s="375"/>
      <c r="AH174" s="375"/>
      <c r="AI174" s="375"/>
      <c r="AJ174" s="304"/>
      <c r="AK174" s="304"/>
    </row>
    <row r="175" spans="1:37" ht="12">
      <c r="A175" s="377"/>
      <c r="B175" s="311"/>
      <c r="C175" s="311"/>
      <c r="D175" s="311"/>
      <c r="E175" s="311"/>
      <c r="F175" s="380"/>
      <c r="G175" s="380"/>
      <c r="H175" s="380"/>
      <c r="I175" s="380"/>
      <c r="J175" s="380"/>
      <c r="K175" s="380"/>
      <c r="L175" s="380"/>
      <c r="M175" s="375"/>
      <c r="N175" s="375"/>
      <c r="O175" s="375"/>
      <c r="P175" s="375"/>
      <c r="Q175" s="375"/>
      <c r="R175" s="375"/>
      <c r="S175" s="375"/>
      <c r="T175" s="375"/>
      <c r="U175" s="375"/>
      <c r="V175" s="375"/>
      <c r="W175" s="375"/>
      <c r="X175" s="375"/>
      <c r="Y175" s="375"/>
      <c r="Z175" s="375"/>
      <c r="AA175" s="375"/>
      <c r="AB175" s="375"/>
      <c r="AC175" s="375"/>
      <c r="AD175" s="375"/>
      <c r="AE175" s="375"/>
      <c r="AF175" s="375"/>
      <c r="AG175" s="375"/>
      <c r="AH175" s="375"/>
      <c r="AI175" s="375"/>
      <c r="AJ175" s="304"/>
      <c r="AK175" s="304"/>
    </row>
    <row r="176" spans="1:37" ht="12">
      <c r="A176" s="377"/>
      <c r="B176" s="380"/>
      <c r="C176" s="375"/>
      <c r="D176" s="381"/>
      <c r="E176" s="375" t="s">
        <v>279</v>
      </c>
      <c r="F176" s="380"/>
      <c r="G176" s="380"/>
      <c r="H176" s="380"/>
      <c r="I176" s="380"/>
      <c r="J176" s="380"/>
      <c r="K176" s="380"/>
      <c r="L176" s="380"/>
      <c r="M176" s="380"/>
      <c r="N176" s="375"/>
      <c r="O176" s="380"/>
      <c r="P176" s="375"/>
      <c r="Q176" s="380"/>
      <c r="R176" s="375"/>
      <c r="S176" s="380"/>
      <c r="T176" s="381"/>
      <c r="U176" s="375" t="s">
        <v>280</v>
      </c>
      <c r="V176" s="375"/>
      <c r="W176" s="375"/>
      <c r="X176" s="375"/>
      <c r="Y176" s="380"/>
      <c r="Z176" s="375"/>
      <c r="AA176" s="375"/>
      <c r="AB176" s="375"/>
      <c r="AC176" s="375"/>
      <c r="AD176" s="375"/>
      <c r="AE176" s="380"/>
      <c r="AF176" s="375"/>
      <c r="AG176" s="375"/>
      <c r="AH176" s="375"/>
      <c r="AI176" s="375"/>
      <c r="AJ176" s="304"/>
      <c r="AK176" s="304"/>
    </row>
    <row r="177" spans="1:37" ht="12">
      <c r="A177" s="377"/>
      <c r="B177" s="375"/>
      <c r="C177" s="375"/>
      <c r="D177" s="375"/>
      <c r="E177" s="375"/>
      <c r="F177" s="380"/>
      <c r="G177" s="380"/>
      <c r="H177" s="380"/>
      <c r="I177" s="380"/>
      <c r="J177" s="380"/>
      <c r="K177" s="380"/>
      <c r="L177" s="380"/>
      <c r="M177" s="375"/>
      <c r="N177" s="375"/>
      <c r="O177" s="375"/>
      <c r="P177" s="375"/>
      <c r="Q177" s="375"/>
      <c r="R177" s="375"/>
      <c r="S177" s="375"/>
      <c r="T177" s="375"/>
      <c r="U177" s="375"/>
      <c r="V177" s="375"/>
      <c r="W177" s="375"/>
      <c r="X177" s="375"/>
      <c r="Y177" s="375"/>
      <c r="Z177" s="375"/>
      <c r="AA177" s="375"/>
      <c r="AB177" s="375"/>
      <c r="AC177" s="375"/>
      <c r="AD177" s="375"/>
      <c r="AE177" s="375"/>
      <c r="AF177" s="375"/>
      <c r="AG177" s="375"/>
      <c r="AH177" s="375"/>
      <c r="AI177" s="375"/>
      <c r="AJ177" s="304"/>
      <c r="AK177" s="304"/>
    </row>
    <row r="178" spans="1:37" ht="12">
      <c r="A178" s="377"/>
      <c r="B178" s="380"/>
      <c r="C178" s="375"/>
      <c r="D178" s="381"/>
      <c r="E178" s="375" t="s">
        <v>243</v>
      </c>
      <c r="F178" s="380"/>
      <c r="G178" s="380"/>
      <c r="H178" s="380"/>
      <c r="I178" s="375" t="s">
        <v>807</v>
      </c>
      <c r="J178" s="456"/>
      <c r="K178" s="457"/>
      <c r="L178" s="457"/>
      <c r="M178" s="457"/>
      <c r="N178" s="457"/>
      <c r="O178" s="457"/>
      <c r="P178" s="457"/>
      <c r="Q178" s="458"/>
      <c r="R178" s="382" t="s">
        <v>234</v>
      </c>
      <c r="S178" s="380"/>
      <c r="T178" s="375"/>
      <c r="U178" s="380"/>
      <c r="V178" s="375"/>
      <c r="W178" s="375"/>
      <c r="X178" s="375"/>
      <c r="Y178" s="380"/>
      <c r="Z178" s="375"/>
      <c r="AA178" s="375"/>
      <c r="AB178" s="375"/>
      <c r="AC178" s="375"/>
      <c r="AD178" s="375"/>
      <c r="AE178" s="380"/>
      <c r="AF178" s="375"/>
      <c r="AG178" s="375"/>
      <c r="AH178" s="375"/>
      <c r="AI178" s="375"/>
      <c r="AJ178" s="304"/>
      <c r="AK178" s="304"/>
    </row>
    <row r="179" spans="1:37" ht="12">
      <c r="A179" s="377"/>
      <c r="B179" s="380"/>
      <c r="C179" s="375"/>
      <c r="D179" s="380"/>
      <c r="E179" s="375"/>
      <c r="F179" s="380"/>
      <c r="G179" s="380"/>
      <c r="H179" s="380"/>
      <c r="I179" s="380"/>
      <c r="J179" s="380"/>
      <c r="K179" s="380"/>
      <c r="L179" s="380"/>
      <c r="M179" s="380"/>
      <c r="N179" s="375"/>
      <c r="O179" s="380"/>
      <c r="P179" s="375"/>
      <c r="Q179" s="380"/>
      <c r="R179" s="375"/>
      <c r="S179" s="380"/>
      <c r="T179" s="375"/>
      <c r="U179" s="380"/>
      <c r="V179" s="375"/>
      <c r="W179" s="375"/>
      <c r="X179" s="375"/>
      <c r="Y179" s="380"/>
      <c r="Z179" s="375"/>
      <c r="AA179" s="375"/>
      <c r="AB179" s="375"/>
      <c r="AC179" s="375"/>
      <c r="AD179" s="375"/>
      <c r="AE179" s="380"/>
      <c r="AF179" s="375"/>
      <c r="AG179" s="375"/>
      <c r="AH179" s="375"/>
      <c r="AI179" s="375"/>
      <c r="AJ179" s="304"/>
      <c r="AK179" s="304"/>
    </row>
    <row r="180" spans="1:35" ht="12">
      <c r="A180" s="377"/>
      <c r="B180" s="380"/>
      <c r="C180" s="380"/>
      <c r="D180" s="375"/>
      <c r="E180" s="375"/>
      <c r="F180" s="380"/>
      <c r="G180" s="380"/>
      <c r="H180" s="380"/>
      <c r="I180" s="380"/>
      <c r="J180" s="380"/>
      <c r="K180" s="380"/>
      <c r="L180" s="380"/>
      <c r="M180" s="380"/>
      <c r="N180" s="281"/>
      <c r="O180" s="375"/>
      <c r="P180" s="375"/>
      <c r="Q180" s="375"/>
      <c r="R180" s="375"/>
      <c r="S180" s="375"/>
      <c r="T180" s="375"/>
      <c r="U180" s="375"/>
      <c r="V180" s="375"/>
      <c r="W180" s="375"/>
      <c r="X180" s="375"/>
      <c r="Y180" s="375"/>
      <c r="Z180" s="375"/>
      <c r="AA180" s="375"/>
      <c r="AB180" s="375"/>
      <c r="AC180" s="375"/>
      <c r="AD180" s="375"/>
      <c r="AE180" s="375"/>
      <c r="AF180" s="375"/>
      <c r="AG180" s="375"/>
      <c r="AH180" s="375"/>
      <c r="AI180" s="375"/>
    </row>
    <row r="181" spans="1:35" ht="12">
      <c r="A181" s="375"/>
      <c r="B181" s="375" t="s">
        <v>796</v>
      </c>
      <c r="C181" s="380"/>
      <c r="D181" s="375"/>
      <c r="E181" s="375"/>
      <c r="F181" s="380"/>
      <c r="G181" s="380"/>
      <c r="H181" s="380"/>
      <c r="I181" s="380"/>
      <c r="J181" s="380"/>
      <c r="K181" s="380"/>
      <c r="L181" s="380"/>
      <c r="M181" s="380"/>
      <c r="N181" s="281"/>
      <c r="O181" s="375"/>
      <c r="P181" s="375"/>
      <c r="Q181" s="375"/>
      <c r="R181" s="375"/>
      <c r="S181" s="375"/>
      <c r="T181" s="375"/>
      <c r="U181" s="375"/>
      <c r="V181" s="375"/>
      <c r="W181" s="375"/>
      <c r="X181" s="375"/>
      <c r="Y181" s="375"/>
      <c r="Z181" s="375"/>
      <c r="AA181" s="375"/>
      <c r="AB181" s="375"/>
      <c r="AC181" s="375"/>
      <c r="AD181" s="375"/>
      <c r="AE181" s="375"/>
      <c r="AF181" s="375"/>
      <c r="AG181" s="375"/>
      <c r="AH181" s="375"/>
      <c r="AI181" s="375"/>
    </row>
    <row r="182" spans="1:35" ht="12">
      <c r="A182" s="377"/>
      <c r="B182" s="380"/>
      <c r="C182" s="380"/>
      <c r="D182" s="375"/>
      <c r="E182" s="375"/>
      <c r="F182" s="380"/>
      <c r="G182" s="380"/>
      <c r="H182" s="380"/>
      <c r="I182" s="380"/>
      <c r="J182" s="380"/>
      <c r="K182" s="380"/>
      <c r="L182" s="380"/>
      <c r="M182" s="380"/>
      <c r="N182" s="281"/>
      <c r="O182" s="375"/>
      <c r="P182" s="375"/>
      <c r="Q182" s="375"/>
      <c r="R182" s="375"/>
      <c r="S182" s="375"/>
      <c r="T182" s="375"/>
      <c r="U182" s="375"/>
      <c r="V182" s="375"/>
      <c r="W182" s="375"/>
      <c r="X182" s="375"/>
      <c r="Y182" s="375"/>
      <c r="Z182" s="375"/>
      <c r="AA182" s="375"/>
      <c r="AB182" s="375"/>
      <c r="AC182" s="375"/>
      <c r="AD182" s="375"/>
      <c r="AE182" s="375"/>
      <c r="AF182" s="375"/>
      <c r="AG182" s="375"/>
      <c r="AH182" s="375"/>
      <c r="AI182" s="375"/>
    </row>
    <row r="183" spans="1:35" ht="12">
      <c r="A183" s="377"/>
      <c r="B183" s="380"/>
      <c r="C183" s="380"/>
      <c r="D183" s="374" t="s">
        <v>233</v>
      </c>
      <c r="E183" s="375" t="s">
        <v>343</v>
      </c>
      <c r="F183" s="380"/>
      <c r="G183" s="380"/>
      <c r="H183" s="380"/>
      <c r="I183" s="380"/>
      <c r="J183" s="380"/>
      <c r="K183" s="380"/>
      <c r="L183" s="380"/>
      <c r="M183" s="380"/>
      <c r="N183" s="281"/>
      <c r="O183" s="375"/>
      <c r="P183" s="375"/>
      <c r="Q183" s="375"/>
      <c r="R183" s="375"/>
      <c r="S183" s="375"/>
      <c r="T183" s="381"/>
      <c r="U183" s="375" t="s">
        <v>344</v>
      </c>
      <c r="V183" s="375"/>
      <c r="W183" s="375"/>
      <c r="X183" s="375"/>
      <c r="Y183" s="375"/>
      <c r="Z183" s="375"/>
      <c r="AA183" s="375"/>
      <c r="AB183" s="375"/>
      <c r="AC183" s="375"/>
      <c r="AD183" s="375"/>
      <c r="AE183" s="375"/>
      <c r="AF183" s="375"/>
      <c r="AG183" s="375"/>
      <c r="AH183" s="375"/>
      <c r="AI183" s="375"/>
    </row>
    <row r="184" spans="1:35" ht="12">
      <c r="A184" s="377"/>
      <c r="B184" s="380"/>
      <c r="C184" s="380"/>
      <c r="D184" s="375"/>
      <c r="E184" s="375"/>
      <c r="F184" s="380"/>
      <c r="G184" s="380"/>
      <c r="H184" s="380"/>
      <c r="I184" s="380"/>
      <c r="J184" s="380"/>
      <c r="K184" s="380"/>
      <c r="L184" s="380"/>
      <c r="M184" s="380"/>
      <c r="N184" s="281"/>
      <c r="O184" s="375"/>
      <c r="P184" s="375"/>
      <c r="Q184" s="375"/>
      <c r="R184" s="375"/>
      <c r="S184" s="375"/>
      <c r="T184" s="375"/>
      <c r="U184" s="375"/>
      <c r="V184" s="375"/>
      <c r="W184" s="375"/>
      <c r="X184" s="375"/>
      <c r="Y184" s="375"/>
      <c r="Z184" s="375"/>
      <c r="AA184" s="375"/>
      <c r="AB184" s="375"/>
      <c r="AC184" s="375"/>
      <c r="AD184" s="375"/>
      <c r="AE184" s="375"/>
      <c r="AF184" s="375"/>
      <c r="AG184" s="375"/>
      <c r="AH184" s="375"/>
      <c r="AI184" s="375"/>
    </row>
    <row r="185" spans="1:35" ht="12">
      <c r="A185" s="377"/>
      <c r="B185" s="380"/>
      <c r="C185" s="380"/>
      <c r="D185" s="381"/>
      <c r="E185" s="375" t="s">
        <v>345</v>
      </c>
      <c r="F185" s="380"/>
      <c r="G185" s="380"/>
      <c r="H185" s="380"/>
      <c r="I185" s="380"/>
      <c r="J185" s="380"/>
      <c r="K185" s="380"/>
      <c r="L185" s="380"/>
      <c r="M185" s="380"/>
      <c r="N185" s="281"/>
      <c r="O185" s="375"/>
      <c r="P185" s="375"/>
      <c r="Q185" s="375"/>
      <c r="R185" s="375"/>
      <c r="S185" s="375"/>
      <c r="T185" s="381"/>
      <c r="U185" s="375" t="s">
        <v>346</v>
      </c>
      <c r="V185" s="375"/>
      <c r="W185" s="375"/>
      <c r="X185" s="375"/>
      <c r="Y185" s="375"/>
      <c r="Z185" s="375"/>
      <c r="AA185" s="375"/>
      <c r="AB185" s="375"/>
      <c r="AC185" s="375"/>
      <c r="AD185" s="375"/>
      <c r="AE185" s="375"/>
      <c r="AF185" s="375"/>
      <c r="AG185" s="375"/>
      <c r="AH185" s="375"/>
      <c r="AI185" s="375"/>
    </row>
    <row r="186" spans="1:35" ht="12">
      <c r="A186" s="377"/>
      <c r="B186" s="380"/>
      <c r="C186" s="380"/>
      <c r="D186" s="375"/>
      <c r="E186" s="375"/>
      <c r="F186" s="380"/>
      <c r="G186" s="380"/>
      <c r="H186" s="380"/>
      <c r="I186" s="380"/>
      <c r="J186" s="380"/>
      <c r="K186" s="380"/>
      <c r="L186" s="380"/>
      <c r="M186" s="380"/>
      <c r="N186" s="281"/>
      <c r="O186" s="375"/>
      <c r="P186" s="375"/>
      <c r="Q186" s="375"/>
      <c r="R186" s="375"/>
      <c r="S186" s="375"/>
      <c r="T186" s="375"/>
      <c r="U186" s="375"/>
      <c r="V186" s="375"/>
      <c r="W186" s="375"/>
      <c r="X186" s="375"/>
      <c r="Y186" s="375"/>
      <c r="Z186" s="375"/>
      <c r="AA186" s="375"/>
      <c r="AB186" s="375"/>
      <c r="AC186" s="375"/>
      <c r="AD186" s="375"/>
      <c r="AE186" s="375"/>
      <c r="AF186" s="375"/>
      <c r="AG186" s="375"/>
      <c r="AH186" s="375"/>
      <c r="AI186" s="375"/>
    </row>
    <row r="187" spans="1:35" ht="12">
      <c r="A187" s="377"/>
      <c r="B187" s="380"/>
      <c r="C187" s="380"/>
      <c r="D187" s="381"/>
      <c r="E187" s="375" t="s">
        <v>701</v>
      </c>
      <c r="F187" s="380"/>
      <c r="G187" s="380"/>
      <c r="H187" s="380"/>
      <c r="I187" s="380"/>
      <c r="J187" s="380"/>
      <c r="K187" s="380"/>
      <c r="L187" s="380"/>
      <c r="M187" s="380"/>
      <c r="N187" s="281"/>
      <c r="O187" s="375"/>
      <c r="P187" s="375"/>
      <c r="Q187" s="375"/>
      <c r="R187" s="375"/>
      <c r="S187" s="375"/>
      <c r="T187" s="381"/>
      <c r="U187" s="375" t="s">
        <v>257</v>
      </c>
      <c r="V187" s="375"/>
      <c r="W187" s="375"/>
      <c r="X187" s="375"/>
      <c r="Y187" s="375" t="s">
        <v>807</v>
      </c>
      <c r="Z187" s="440"/>
      <c r="AA187" s="441"/>
      <c r="AB187" s="441"/>
      <c r="AC187" s="441"/>
      <c r="AD187" s="441"/>
      <c r="AE187" s="442"/>
      <c r="AF187" s="382" t="s">
        <v>234</v>
      </c>
      <c r="AG187" s="375"/>
      <c r="AH187" s="375"/>
      <c r="AI187" s="375"/>
    </row>
    <row r="188" spans="1:45" ht="12" customHeight="1">
      <c r="A188" s="375"/>
      <c r="B188" s="345"/>
      <c r="C188" s="345"/>
      <c r="D188" s="380"/>
      <c r="E188" s="380"/>
      <c r="F188" s="380"/>
      <c r="G188" s="380"/>
      <c r="H188" s="380"/>
      <c r="I188" s="380"/>
      <c r="J188" s="380"/>
      <c r="K188" s="380"/>
      <c r="L188" s="380"/>
      <c r="M188" s="380"/>
      <c r="N188" s="380"/>
      <c r="O188" s="380"/>
      <c r="P188" s="380"/>
      <c r="Q188" s="380"/>
      <c r="R188" s="380"/>
      <c r="S188" s="380"/>
      <c r="T188" s="380"/>
      <c r="U188" s="380"/>
      <c r="V188" s="380"/>
      <c r="W188" s="380"/>
      <c r="X188" s="380"/>
      <c r="Y188" s="380"/>
      <c r="Z188" s="345"/>
      <c r="AA188" s="345"/>
      <c r="AB188" s="345"/>
      <c r="AC188" s="345"/>
      <c r="AD188" s="345"/>
      <c r="AE188" s="345"/>
      <c r="AF188" s="345"/>
      <c r="AG188" s="345"/>
      <c r="AJ188" s="309"/>
      <c r="AK188" s="309"/>
      <c r="AL188" s="309"/>
      <c r="AM188" s="309"/>
      <c r="AN188" s="309"/>
      <c r="AO188" s="309"/>
      <c r="AP188" s="309"/>
      <c r="AQ188" s="309"/>
      <c r="AR188" s="309"/>
      <c r="AS188" s="309"/>
    </row>
    <row r="189" spans="1:45" ht="12" customHeight="1">
      <c r="A189" s="418" t="s">
        <v>702</v>
      </c>
      <c r="B189" s="418"/>
      <c r="C189" s="418"/>
      <c r="D189" s="418"/>
      <c r="E189" s="418"/>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375"/>
      <c r="AI189" s="375"/>
      <c r="AJ189" s="309"/>
      <c r="AK189" s="309"/>
      <c r="AL189" s="309"/>
      <c r="AM189" s="309"/>
      <c r="AN189" s="309"/>
      <c r="AO189" s="309"/>
      <c r="AP189" s="309"/>
      <c r="AQ189" s="309"/>
      <c r="AR189" s="309"/>
      <c r="AS189" s="309"/>
    </row>
    <row r="190" spans="1:45" ht="12" customHeight="1">
      <c r="A190" s="375"/>
      <c r="B190" s="375"/>
      <c r="C190" s="375"/>
      <c r="D190" s="375"/>
      <c r="E190" s="375"/>
      <c r="F190" s="375"/>
      <c r="G190" s="375"/>
      <c r="H190" s="375"/>
      <c r="I190" s="375"/>
      <c r="J190" s="375"/>
      <c r="K190" s="375"/>
      <c r="L190" s="375"/>
      <c r="M190" s="375"/>
      <c r="N190" s="375"/>
      <c r="O190" s="375"/>
      <c r="P190" s="375"/>
      <c r="Q190" s="375"/>
      <c r="R190" s="375"/>
      <c r="S190" s="375"/>
      <c r="T190" s="375"/>
      <c r="U190" s="375"/>
      <c r="V190" s="375"/>
      <c r="W190" s="375"/>
      <c r="X190" s="375"/>
      <c r="Y190" s="375"/>
      <c r="Z190" s="375"/>
      <c r="AA190" s="375"/>
      <c r="AB190" s="375"/>
      <c r="AC190" s="375"/>
      <c r="AD190" s="375"/>
      <c r="AE190" s="375"/>
      <c r="AF190" s="375"/>
      <c r="AG190" s="375"/>
      <c r="AH190" s="375"/>
      <c r="AI190" s="375"/>
      <c r="AJ190" s="309"/>
      <c r="AK190" s="309"/>
      <c r="AL190" s="309"/>
      <c r="AM190" s="309"/>
      <c r="AN190" s="309"/>
      <c r="AO190" s="309"/>
      <c r="AP190" s="309"/>
      <c r="AQ190" s="309"/>
      <c r="AR190" s="309"/>
      <c r="AS190" s="309"/>
    </row>
    <row r="191" spans="1:52" ht="12" customHeight="1">
      <c r="A191" s="277"/>
      <c r="B191" s="277" t="s">
        <v>853</v>
      </c>
      <c r="C191" s="277"/>
      <c r="D191" s="277"/>
      <c r="E191" s="277"/>
      <c r="F191" s="277"/>
      <c r="G191" s="277"/>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Q191" s="309"/>
      <c r="AR191" s="309"/>
      <c r="AS191" s="309"/>
      <c r="AT191" s="309"/>
      <c r="AU191" s="309"/>
      <c r="AV191" s="309"/>
      <c r="AW191" s="309"/>
      <c r="AX191" s="309"/>
      <c r="AY191" s="309"/>
      <c r="AZ191" s="309"/>
    </row>
    <row r="192" spans="1:56" ht="12" customHeight="1">
      <c r="A192" s="377"/>
      <c r="B192" s="345"/>
      <c r="C192" s="345"/>
      <c r="D192" s="345"/>
      <c r="E192" s="345"/>
      <c r="F192" s="345"/>
      <c r="G192" s="345"/>
      <c r="H192" s="345"/>
      <c r="I192" s="345"/>
      <c r="J192" s="345"/>
      <c r="K192" s="345"/>
      <c r="L192" s="345"/>
      <c r="M192" s="345"/>
      <c r="N192" s="281"/>
      <c r="O192" s="281"/>
      <c r="P192" s="281"/>
      <c r="Q192" s="281"/>
      <c r="R192" s="380"/>
      <c r="S192" s="380"/>
      <c r="T192" s="345"/>
      <c r="U192" s="380"/>
      <c r="V192" s="380"/>
      <c r="W192" s="377"/>
      <c r="X192" s="377"/>
      <c r="Y192" s="377"/>
      <c r="Z192" s="377"/>
      <c r="AA192" s="281"/>
      <c r="AB192" s="281"/>
      <c r="AC192" s="281"/>
      <c r="AD192" s="281"/>
      <c r="AE192" s="281"/>
      <c r="AF192" s="281"/>
      <c r="AG192" s="281"/>
      <c r="AH192" s="281"/>
      <c r="AI192" s="281"/>
      <c r="BD192" s="313"/>
    </row>
    <row r="193" spans="1:56" ht="12" customHeight="1">
      <c r="A193" s="377"/>
      <c r="B193" s="345"/>
      <c r="C193" s="345"/>
      <c r="D193" s="374" t="s">
        <v>233</v>
      </c>
      <c r="E193" s="345" t="s">
        <v>272</v>
      </c>
      <c r="F193" s="345"/>
      <c r="G193" s="345"/>
      <c r="H193" s="345"/>
      <c r="I193" s="345"/>
      <c r="J193" s="345"/>
      <c r="K193" s="345"/>
      <c r="L193" s="345"/>
      <c r="M193" s="345"/>
      <c r="N193" s="345"/>
      <c r="O193" s="345"/>
      <c r="P193" s="380"/>
      <c r="Q193" s="281"/>
      <c r="R193" s="345"/>
      <c r="S193" s="345"/>
      <c r="T193" s="381"/>
      <c r="U193" s="345" t="s">
        <v>185</v>
      </c>
      <c r="V193" s="345"/>
      <c r="W193" s="345"/>
      <c r="X193" s="345"/>
      <c r="Y193" s="345"/>
      <c r="Z193" s="345"/>
      <c r="AA193" s="345"/>
      <c r="AB193" s="345"/>
      <c r="AC193" s="345"/>
      <c r="AD193" s="345"/>
      <c r="AE193" s="345"/>
      <c r="AF193" s="345"/>
      <c r="AG193" s="314"/>
      <c r="AH193" s="314"/>
      <c r="AI193" s="314"/>
      <c r="BD193" s="313"/>
    </row>
    <row r="194" spans="1:52" ht="12">
      <c r="A194" s="315"/>
      <c r="B194" s="345"/>
      <c r="C194" s="345"/>
      <c r="D194" s="311"/>
      <c r="E194" s="311"/>
      <c r="F194" s="311"/>
      <c r="G194" s="311"/>
      <c r="H194" s="311"/>
      <c r="I194" s="311"/>
      <c r="J194" s="311"/>
      <c r="K194" s="311"/>
      <c r="L194" s="311"/>
      <c r="M194" s="311"/>
      <c r="N194" s="311"/>
      <c r="O194" s="311"/>
      <c r="P194" s="311"/>
      <c r="Q194" s="311"/>
      <c r="R194" s="311"/>
      <c r="S194" s="311"/>
      <c r="T194" s="311"/>
      <c r="U194" s="311"/>
      <c r="V194" s="311"/>
      <c r="W194" s="311"/>
      <c r="X194" s="311"/>
      <c r="Y194" s="311"/>
      <c r="Z194" s="345"/>
      <c r="AA194" s="345"/>
      <c r="AB194" s="345"/>
      <c r="AC194" s="345"/>
      <c r="AD194" s="345"/>
      <c r="AE194" s="345"/>
      <c r="AF194" s="345"/>
      <c r="AG194" s="382"/>
      <c r="AH194" s="382"/>
      <c r="AI194" s="382"/>
      <c r="AQ194" s="316"/>
      <c r="AR194" s="316"/>
      <c r="AS194" s="316"/>
      <c r="AT194" s="316"/>
      <c r="AU194" s="316"/>
      <c r="AV194" s="316"/>
      <c r="AW194" s="316"/>
      <c r="AX194" s="375"/>
      <c r="AY194" s="375"/>
      <c r="AZ194" s="375"/>
    </row>
    <row r="195" spans="1:52" ht="12">
      <c r="A195" s="315"/>
      <c r="B195" s="345"/>
      <c r="C195" s="345"/>
      <c r="D195" s="375" t="s">
        <v>797</v>
      </c>
      <c r="E195" s="311"/>
      <c r="F195" s="311"/>
      <c r="G195" s="311"/>
      <c r="H195" s="311"/>
      <c r="I195" s="311"/>
      <c r="J195" s="311"/>
      <c r="K195" s="311"/>
      <c r="L195" s="311"/>
      <c r="M195" s="311"/>
      <c r="N195" s="311"/>
      <c r="O195" s="311"/>
      <c r="P195" s="311"/>
      <c r="Q195" s="311"/>
      <c r="R195" s="311"/>
      <c r="S195" s="311"/>
      <c r="T195" s="311"/>
      <c r="U195" s="311"/>
      <c r="V195" s="311"/>
      <c r="W195" s="311"/>
      <c r="X195" s="311"/>
      <c r="Y195" s="311"/>
      <c r="Z195" s="345"/>
      <c r="AA195" s="345"/>
      <c r="AB195" s="345"/>
      <c r="AC195" s="345"/>
      <c r="AD195" s="345"/>
      <c r="AE195" s="345"/>
      <c r="AF195" s="345"/>
      <c r="AG195" s="382"/>
      <c r="AH195" s="382"/>
      <c r="AI195" s="382"/>
      <c r="AQ195" s="316"/>
      <c r="AR195" s="316"/>
      <c r="AS195" s="316"/>
      <c r="AT195" s="316"/>
      <c r="AU195" s="316"/>
      <c r="AV195" s="316"/>
      <c r="AW195" s="316"/>
      <c r="AX195" s="375"/>
      <c r="AY195" s="375"/>
      <c r="AZ195" s="375"/>
    </row>
    <row r="196" spans="1:52" ht="12">
      <c r="A196" s="315"/>
      <c r="B196" s="345"/>
      <c r="C196" s="345"/>
      <c r="D196" s="375"/>
      <c r="E196" s="311"/>
      <c r="F196" s="311"/>
      <c r="G196" s="311"/>
      <c r="H196" s="311"/>
      <c r="I196" s="311"/>
      <c r="J196" s="311"/>
      <c r="K196" s="311"/>
      <c r="L196" s="311"/>
      <c r="M196" s="311"/>
      <c r="N196" s="311"/>
      <c r="O196" s="311"/>
      <c r="P196" s="311"/>
      <c r="Q196" s="311"/>
      <c r="R196" s="311"/>
      <c r="S196" s="311"/>
      <c r="T196" s="311"/>
      <c r="U196" s="311"/>
      <c r="V196" s="311"/>
      <c r="W196" s="311"/>
      <c r="X196" s="311"/>
      <c r="Y196" s="311"/>
      <c r="Z196" s="345"/>
      <c r="AA196" s="345"/>
      <c r="AB196" s="345"/>
      <c r="AC196" s="345"/>
      <c r="AD196" s="345"/>
      <c r="AE196" s="345"/>
      <c r="AF196" s="345"/>
      <c r="AG196" s="382"/>
      <c r="AH196" s="382"/>
      <c r="AI196" s="382"/>
      <c r="AQ196" s="316"/>
      <c r="AR196" s="316"/>
      <c r="AS196" s="316"/>
      <c r="AT196" s="316"/>
      <c r="AU196" s="316"/>
      <c r="AV196" s="316"/>
      <c r="AW196" s="316"/>
      <c r="AX196" s="375"/>
      <c r="AY196" s="375"/>
      <c r="AZ196" s="375"/>
    </row>
    <row r="197" spans="1:52" ht="12">
      <c r="A197" s="315"/>
      <c r="B197" s="345"/>
      <c r="C197" s="345"/>
      <c r="D197" s="381"/>
      <c r="E197" s="375" t="s">
        <v>268</v>
      </c>
      <c r="F197" s="311"/>
      <c r="G197" s="311"/>
      <c r="H197" s="311"/>
      <c r="I197" s="311"/>
      <c r="J197" s="311"/>
      <c r="K197" s="311"/>
      <c r="L197" s="311"/>
      <c r="M197" s="311"/>
      <c r="N197" s="311"/>
      <c r="O197" s="311"/>
      <c r="P197" s="311"/>
      <c r="Q197" s="311"/>
      <c r="R197" s="311"/>
      <c r="S197" s="311"/>
      <c r="T197" s="380"/>
      <c r="U197" s="381" t="s">
        <v>233</v>
      </c>
      <c r="V197" s="375" t="s">
        <v>269</v>
      </c>
      <c r="W197" s="311"/>
      <c r="X197" s="311"/>
      <c r="Y197" s="311"/>
      <c r="Z197" s="345"/>
      <c r="AA197" s="345"/>
      <c r="AB197" s="345"/>
      <c r="AC197" s="345"/>
      <c r="AD197" s="345"/>
      <c r="AE197" s="345"/>
      <c r="AF197" s="345"/>
      <c r="AG197" s="382"/>
      <c r="AH197" s="382"/>
      <c r="AI197" s="382"/>
      <c r="AQ197" s="316"/>
      <c r="AR197" s="316"/>
      <c r="AS197" s="316"/>
      <c r="AT197" s="316"/>
      <c r="AU197" s="316"/>
      <c r="AV197" s="316"/>
      <c r="AW197" s="316"/>
      <c r="AX197" s="375"/>
      <c r="AY197" s="375"/>
      <c r="AZ197" s="375"/>
    </row>
    <row r="198" spans="1:52" ht="12">
      <c r="A198" s="315"/>
      <c r="B198" s="345"/>
      <c r="C198" s="345"/>
      <c r="D198" s="375"/>
      <c r="E198" s="375"/>
      <c r="F198" s="311"/>
      <c r="G198" s="311"/>
      <c r="H198" s="311"/>
      <c r="I198" s="311"/>
      <c r="J198" s="311"/>
      <c r="K198" s="311"/>
      <c r="L198" s="311"/>
      <c r="M198" s="311"/>
      <c r="N198" s="311"/>
      <c r="O198" s="311"/>
      <c r="P198" s="311"/>
      <c r="Q198" s="311"/>
      <c r="R198" s="311"/>
      <c r="S198" s="311"/>
      <c r="T198" s="311"/>
      <c r="U198" s="311"/>
      <c r="V198" s="311"/>
      <c r="W198" s="311"/>
      <c r="X198" s="311"/>
      <c r="Y198" s="311"/>
      <c r="Z198" s="345"/>
      <c r="AA198" s="345"/>
      <c r="AB198" s="345"/>
      <c r="AC198" s="345"/>
      <c r="AD198" s="345"/>
      <c r="AE198" s="345"/>
      <c r="AF198" s="345"/>
      <c r="AG198" s="382"/>
      <c r="AH198" s="382"/>
      <c r="AI198" s="382"/>
      <c r="AQ198" s="316"/>
      <c r="AR198" s="316"/>
      <c r="AS198" s="316"/>
      <c r="AT198" s="316"/>
      <c r="AU198" s="316"/>
      <c r="AV198" s="316"/>
      <c r="AW198" s="316"/>
      <c r="AX198" s="375"/>
      <c r="AY198" s="375"/>
      <c r="AZ198" s="375"/>
    </row>
    <row r="199" spans="1:52" ht="12">
      <c r="A199" s="315"/>
      <c r="B199" s="345"/>
      <c r="C199" s="345"/>
      <c r="D199" s="381"/>
      <c r="E199" s="375" t="s">
        <v>270</v>
      </c>
      <c r="F199" s="311"/>
      <c r="G199" s="311"/>
      <c r="H199" s="311"/>
      <c r="I199" s="311"/>
      <c r="J199" s="311"/>
      <c r="K199" s="311"/>
      <c r="L199" s="311"/>
      <c r="M199" s="311"/>
      <c r="N199" s="311"/>
      <c r="O199" s="311"/>
      <c r="P199" s="311"/>
      <c r="Q199" s="311"/>
      <c r="R199" s="311"/>
      <c r="S199" s="311"/>
      <c r="T199" s="380"/>
      <c r="U199" s="381"/>
      <c r="V199" s="375" t="s">
        <v>271</v>
      </c>
      <c r="W199" s="311"/>
      <c r="X199" s="311"/>
      <c r="Y199" s="311"/>
      <c r="Z199" s="345"/>
      <c r="AA199" s="345"/>
      <c r="AB199" s="345"/>
      <c r="AC199" s="345"/>
      <c r="AD199" s="345"/>
      <c r="AE199" s="345"/>
      <c r="AF199" s="345"/>
      <c r="AG199" s="382"/>
      <c r="AH199" s="382"/>
      <c r="AI199" s="382"/>
      <c r="AQ199" s="316"/>
      <c r="AR199" s="316"/>
      <c r="AS199" s="316"/>
      <c r="AT199" s="316"/>
      <c r="AU199" s="316"/>
      <c r="AV199" s="316"/>
      <c r="AW199" s="316"/>
      <c r="AX199" s="375"/>
      <c r="AY199" s="375"/>
      <c r="AZ199" s="375"/>
    </row>
    <row r="200" spans="1:52" ht="12">
      <c r="A200" s="315"/>
      <c r="B200" s="345"/>
      <c r="C200" s="345"/>
      <c r="D200" s="375"/>
      <c r="E200" s="375"/>
      <c r="F200" s="311"/>
      <c r="G200" s="311"/>
      <c r="H200" s="311"/>
      <c r="I200" s="311"/>
      <c r="J200" s="311"/>
      <c r="K200" s="311"/>
      <c r="L200" s="311"/>
      <c r="M200" s="311"/>
      <c r="N200" s="311"/>
      <c r="O200" s="311"/>
      <c r="P200" s="311"/>
      <c r="Q200" s="311"/>
      <c r="R200" s="311"/>
      <c r="S200" s="311"/>
      <c r="T200" s="311"/>
      <c r="U200" s="311"/>
      <c r="V200" s="311"/>
      <c r="W200" s="311"/>
      <c r="X200" s="311"/>
      <c r="Y200" s="311"/>
      <c r="Z200" s="345"/>
      <c r="AA200" s="345"/>
      <c r="AB200" s="345"/>
      <c r="AC200" s="345"/>
      <c r="AD200" s="345"/>
      <c r="AE200" s="345"/>
      <c r="AF200" s="345"/>
      <c r="AG200" s="382"/>
      <c r="AH200" s="382"/>
      <c r="AI200" s="382"/>
      <c r="AQ200" s="316"/>
      <c r="AR200" s="316"/>
      <c r="AS200" s="316"/>
      <c r="AT200" s="316"/>
      <c r="AU200" s="316"/>
      <c r="AV200" s="316"/>
      <c r="AW200" s="316"/>
      <c r="AX200" s="375"/>
      <c r="AY200" s="375"/>
      <c r="AZ200" s="375"/>
    </row>
    <row r="201" spans="1:52" ht="12">
      <c r="A201" s="315"/>
      <c r="B201" s="345"/>
      <c r="C201" s="345"/>
      <c r="D201" s="381"/>
      <c r="E201" s="375" t="s">
        <v>318</v>
      </c>
      <c r="F201" s="311"/>
      <c r="G201" s="311"/>
      <c r="H201" s="311"/>
      <c r="I201" s="375" t="s">
        <v>807</v>
      </c>
      <c r="J201" s="440"/>
      <c r="K201" s="441"/>
      <c r="L201" s="441"/>
      <c r="M201" s="441"/>
      <c r="N201" s="441"/>
      <c r="O201" s="442"/>
      <c r="P201" s="382" t="s">
        <v>234</v>
      </c>
      <c r="Q201" s="311"/>
      <c r="R201" s="311"/>
      <c r="S201" s="311"/>
      <c r="T201" s="311"/>
      <c r="U201" s="311"/>
      <c r="V201" s="311"/>
      <c r="W201" s="311"/>
      <c r="X201" s="311"/>
      <c r="Y201" s="311"/>
      <c r="Z201" s="345"/>
      <c r="AA201" s="345"/>
      <c r="AB201" s="345"/>
      <c r="AC201" s="345"/>
      <c r="AD201" s="345"/>
      <c r="AE201" s="345"/>
      <c r="AF201" s="345"/>
      <c r="AG201" s="382"/>
      <c r="AH201" s="382"/>
      <c r="AI201" s="382"/>
      <c r="AQ201" s="316"/>
      <c r="AR201" s="316"/>
      <c r="AS201" s="316"/>
      <c r="AT201" s="316"/>
      <c r="AU201" s="316"/>
      <c r="AV201" s="316"/>
      <c r="AW201" s="316"/>
      <c r="AX201" s="375"/>
      <c r="AY201" s="375"/>
      <c r="AZ201" s="375"/>
    </row>
    <row r="202" spans="1:52" ht="12">
      <c r="A202" s="315"/>
      <c r="B202" s="345"/>
      <c r="C202" s="345"/>
      <c r="D202" s="380"/>
      <c r="E202" s="375"/>
      <c r="F202" s="311"/>
      <c r="G202" s="311"/>
      <c r="H202" s="311"/>
      <c r="I202" s="311"/>
      <c r="J202" s="311"/>
      <c r="K202" s="311"/>
      <c r="L202" s="311"/>
      <c r="M202" s="311"/>
      <c r="N202" s="311"/>
      <c r="O202" s="311"/>
      <c r="P202" s="311"/>
      <c r="Q202" s="311"/>
      <c r="R202" s="311"/>
      <c r="S202" s="311"/>
      <c r="T202" s="311"/>
      <c r="U202" s="311"/>
      <c r="V202" s="311"/>
      <c r="W202" s="311"/>
      <c r="X202" s="311"/>
      <c r="Y202" s="311"/>
      <c r="Z202" s="345"/>
      <c r="AA202" s="345"/>
      <c r="AB202" s="345"/>
      <c r="AC202" s="345"/>
      <c r="AD202" s="345"/>
      <c r="AE202" s="345"/>
      <c r="AF202" s="345"/>
      <c r="AG202" s="382"/>
      <c r="AH202" s="382"/>
      <c r="AI202" s="382"/>
      <c r="AQ202" s="316"/>
      <c r="AR202" s="316"/>
      <c r="AS202" s="316"/>
      <c r="AT202" s="316"/>
      <c r="AU202" s="316"/>
      <c r="AV202" s="316"/>
      <c r="AW202" s="316"/>
      <c r="AX202" s="375"/>
      <c r="AY202" s="375"/>
      <c r="AZ202" s="375"/>
    </row>
    <row r="203" spans="1:52" ht="12">
      <c r="A203" s="315"/>
      <c r="B203" s="375" t="s">
        <v>770</v>
      </c>
      <c r="C203" s="345"/>
      <c r="D203" s="380"/>
      <c r="E203" s="375"/>
      <c r="F203" s="345"/>
      <c r="G203" s="345"/>
      <c r="H203" s="345"/>
      <c r="I203" s="345"/>
      <c r="J203" s="345"/>
      <c r="K203" s="345"/>
      <c r="L203" s="345"/>
      <c r="M203" s="345"/>
      <c r="N203" s="345"/>
      <c r="O203" s="345"/>
      <c r="P203" s="345"/>
      <c r="Q203" s="345"/>
      <c r="R203" s="345"/>
      <c r="S203" s="345"/>
      <c r="T203" s="345"/>
      <c r="U203" s="345"/>
      <c r="V203" s="345"/>
      <c r="W203" s="345"/>
      <c r="X203" s="345"/>
      <c r="Y203" s="345"/>
      <c r="Z203" s="345"/>
      <c r="AA203" s="345"/>
      <c r="AB203" s="345"/>
      <c r="AC203" s="345"/>
      <c r="AD203" s="345"/>
      <c r="AE203" s="345"/>
      <c r="AF203" s="345"/>
      <c r="AG203" s="345"/>
      <c r="AI203" s="382"/>
      <c r="AQ203" s="316"/>
      <c r="AR203" s="316"/>
      <c r="AS203" s="316"/>
      <c r="AT203" s="316"/>
      <c r="AU203" s="316"/>
      <c r="AV203" s="316"/>
      <c r="AW203" s="316"/>
      <c r="AX203" s="375"/>
      <c r="AY203" s="375"/>
      <c r="AZ203" s="375"/>
    </row>
    <row r="204" spans="1:52" ht="12">
      <c r="A204" s="315"/>
      <c r="B204" s="345"/>
      <c r="C204" s="345"/>
      <c r="D204" s="345"/>
      <c r="E204" s="345"/>
      <c r="F204" s="345"/>
      <c r="G204" s="345"/>
      <c r="H204" s="345"/>
      <c r="I204" s="345"/>
      <c r="J204" s="345"/>
      <c r="K204" s="345"/>
      <c r="L204" s="345"/>
      <c r="M204" s="345"/>
      <c r="N204" s="345"/>
      <c r="O204" s="345"/>
      <c r="P204" s="345"/>
      <c r="Q204" s="345"/>
      <c r="R204" s="345"/>
      <c r="S204" s="345"/>
      <c r="T204" s="345"/>
      <c r="U204" s="345"/>
      <c r="V204" s="345"/>
      <c r="W204" s="345"/>
      <c r="X204" s="345"/>
      <c r="Y204" s="345"/>
      <c r="Z204" s="345"/>
      <c r="AA204" s="345"/>
      <c r="AB204" s="345"/>
      <c r="AC204" s="345"/>
      <c r="AD204" s="345"/>
      <c r="AE204" s="345"/>
      <c r="AF204" s="345"/>
      <c r="AG204" s="345"/>
      <c r="AI204" s="382"/>
      <c r="AQ204" s="316"/>
      <c r="AR204" s="316"/>
      <c r="AS204" s="316"/>
      <c r="AT204" s="316"/>
      <c r="AU204" s="316"/>
      <c r="AV204" s="316"/>
      <c r="AW204" s="316"/>
      <c r="AX204" s="375"/>
      <c r="AY204" s="375"/>
      <c r="AZ204" s="375"/>
    </row>
    <row r="205" spans="1:52" ht="12">
      <c r="A205" s="315"/>
      <c r="B205" s="345"/>
      <c r="C205" s="345"/>
      <c r="D205" s="374" t="s">
        <v>233</v>
      </c>
      <c r="E205" s="345" t="s">
        <v>281</v>
      </c>
      <c r="F205" s="277"/>
      <c r="G205" s="277"/>
      <c r="H205" s="277"/>
      <c r="I205" s="277"/>
      <c r="J205" s="277"/>
      <c r="K205" s="277"/>
      <c r="L205" s="277"/>
      <c r="M205" s="277"/>
      <c r="N205" s="277"/>
      <c r="O205" s="277"/>
      <c r="P205" s="277"/>
      <c r="Q205" s="277"/>
      <c r="R205" s="277"/>
      <c r="S205" s="277"/>
      <c r="T205" s="345"/>
      <c r="U205" s="345"/>
      <c r="V205" s="345"/>
      <c r="W205" s="345"/>
      <c r="X205" s="345"/>
      <c r="Y205" s="345"/>
      <c r="Z205" s="345"/>
      <c r="AA205" s="345"/>
      <c r="AB205" s="345"/>
      <c r="AC205" s="345"/>
      <c r="AD205" s="345"/>
      <c r="AE205" s="345"/>
      <c r="AF205" s="345"/>
      <c r="AG205" s="277"/>
      <c r="AH205" s="277"/>
      <c r="AI205" s="277"/>
      <c r="AJ205" s="277"/>
      <c r="AQ205" s="316"/>
      <c r="AR205" s="316"/>
      <c r="AS205" s="316"/>
      <c r="AT205" s="316"/>
      <c r="AU205" s="316"/>
      <c r="AV205" s="316"/>
      <c r="AW205" s="316"/>
      <c r="AX205" s="375"/>
      <c r="AY205" s="375"/>
      <c r="AZ205" s="375"/>
    </row>
    <row r="206" spans="1:52" ht="12">
      <c r="A206" s="315"/>
      <c r="B206" s="345"/>
      <c r="C206" s="345"/>
      <c r="D206" s="380"/>
      <c r="E206" s="345"/>
      <c r="F206" s="345" t="s">
        <v>283</v>
      </c>
      <c r="G206" s="345"/>
      <c r="H206" s="345"/>
      <c r="I206" s="443" t="s">
        <v>966</v>
      </c>
      <c r="J206" s="444"/>
      <c r="K206" s="444"/>
      <c r="L206" s="444"/>
      <c r="M206" s="444"/>
      <c r="N206" s="444"/>
      <c r="O206" s="444"/>
      <c r="P206" s="444"/>
      <c r="Q206" s="444"/>
      <c r="R206" s="444"/>
      <c r="S206" s="444"/>
      <c r="T206" s="445"/>
      <c r="U206" s="345" t="s">
        <v>771</v>
      </c>
      <c r="V206" s="345"/>
      <c r="W206" s="345"/>
      <c r="X206" s="345"/>
      <c r="Y206" s="345"/>
      <c r="Z206" s="345"/>
      <c r="AA206" s="345"/>
      <c r="AB206" s="345"/>
      <c r="AC206" s="345"/>
      <c r="AD206" s="345"/>
      <c r="AE206" s="345"/>
      <c r="AF206" s="345"/>
      <c r="AG206" s="277"/>
      <c r="AH206" s="277"/>
      <c r="AI206" s="277"/>
      <c r="AJ206" s="371" t="str">
        <f>IF(D205="","","入札")</f>
        <v>入札</v>
      </c>
      <c r="AQ206" s="371" t="str">
        <f>IF(D205="","",I206)</f>
        <v>○○株式会社</v>
      </c>
      <c r="AV206" s="316"/>
      <c r="AW206" s="316"/>
      <c r="AX206" s="375"/>
      <c r="AY206" s="375"/>
      <c r="AZ206" s="375"/>
    </row>
    <row r="207" spans="1:52" ht="12">
      <c r="A207" s="315"/>
      <c r="B207" s="345"/>
      <c r="C207" s="345"/>
      <c r="D207" s="375"/>
      <c r="E207" s="345"/>
      <c r="F207" s="345"/>
      <c r="G207" s="345"/>
      <c r="H207" s="345"/>
      <c r="I207" s="345"/>
      <c r="J207" s="380"/>
      <c r="K207" s="380"/>
      <c r="L207" s="380"/>
      <c r="M207" s="380"/>
      <c r="N207" s="380"/>
      <c r="O207" s="380"/>
      <c r="P207" s="380"/>
      <c r="Q207" s="380"/>
      <c r="R207" s="380"/>
      <c r="S207" s="345"/>
      <c r="T207" s="345"/>
      <c r="U207" s="345"/>
      <c r="V207" s="345"/>
      <c r="W207" s="345"/>
      <c r="X207" s="345"/>
      <c r="Y207" s="345"/>
      <c r="Z207" s="345"/>
      <c r="AA207" s="345"/>
      <c r="AB207" s="345"/>
      <c r="AC207" s="345"/>
      <c r="AD207" s="345"/>
      <c r="AE207" s="345"/>
      <c r="AF207" s="345"/>
      <c r="AG207" s="380"/>
      <c r="AH207" s="380"/>
      <c r="AI207" s="380"/>
      <c r="AV207" s="316"/>
      <c r="AW207" s="316"/>
      <c r="AX207" s="375"/>
      <c r="AY207" s="375"/>
      <c r="AZ207" s="375"/>
    </row>
    <row r="208" spans="1:52" ht="12">
      <c r="A208" s="315"/>
      <c r="B208" s="345"/>
      <c r="C208" s="345"/>
      <c r="D208" s="381"/>
      <c r="E208" s="345" t="s">
        <v>773</v>
      </c>
      <c r="F208" s="277"/>
      <c r="G208" s="277"/>
      <c r="H208" s="277"/>
      <c r="I208" s="277"/>
      <c r="J208" s="277"/>
      <c r="K208" s="277"/>
      <c r="L208" s="277"/>
      <c r="M208" s="277"/>
      <c r="N208" s="277"/>
      <c r="O208" s="277"/>
      <c r="P208" s="277"/>
      <c r="Q208" s="277"/>
      <c r="R208" s="277"/>
      <c r="S208" s="277"/>
      <c r="T208" s="318"/>
      <c r="U208" s="345"/>
      <c r="V208" s="345"/>
      <c r="W208" s="345"/>
      <c r="X208" s="345"/>
      <c r="Y208" s="345"/>
      <c r="Z208" s="345"/>
      <c r="AA208" s="345"/>
      <c r="AB208" s="345"/>
      <c r="AC208" s="345"/>
      <c r="AD208" s="345"/>
      <c r="AE208" s="345"/>
      <c r="AF208" s="345"/>
      <c r="AG208" s="380"/>
      <c r="AH208" s="380"/>
      <c r="AI208" s="380"/>
      <c r="AJ208" s="371">
        <f>IF(D208="","","随意契約または附合契約")</f>
      </c>
      <c r="AQ208" s="371">
        <f>IF(D208="","",I209)</f>
      </c>
      <c r="AV208" s="316"/>
      <c r="AW208" s="316"/>
      <c r="AX208" s="375"/>
      <c r="AY208" s="375"/>
      <c r="AZ208" s="375"/>
    </row>
    <row r="209" spans="1:52" ht="12">
      <c r="A209" s="315"/>
      <c r="B209" s="345"/>
      <c r="C209" s="345"/>
      <c r="D209" s="380"/>
      <c r="E209" s="345"/>
      <c r="F209" s="345" t="s">
        <v>283</v>
      </c>
      <c r="G209" s="345"/>
      <c r="H209" s="345"/>
      <c r="I209" s="449"/>
      <c r="J209" s="450"/>
      <c r="K209" s="450"/>
      <c r="L209" s="450"/>
      <c r="M209" s="450"/>
      <c r="N209" s="450"/>
      <c r="O209" s="450"/>
      <c r="P209" s="450"/>
      <c r="Q209" s="450"/>
      <c r="R209" s="450"/>
      <c r="S209" s="450"/>
      <c r="T209" s="451"/>
      <c r="U209" s="345" t="s">
        <v>771</v>
      </c>
      <c r="V209" s="345"/>
      <c r="W209" s="345"/>
      <c r="X209" s="345"/>
      <c r="Y209" s="345"/>
      <c r="Z209" s="345"/>
      <c r="AA209" s="345"/>
      <c r="AB209" s="345"/>
      <c r="AC209" s="345"/>
      <c r="AD209" s="345"/>
      <c r="AE209" s="345"/>
      <c r="AF209" s="345"/>
      <c r="AG209" s="380"/>
      <c r="AH209" s="380"/>
      <c r="AI209" s="380"/>
      <c r="AL209" s="272" t="s">
        <v>906</v>
      </c>
      <c r="AS209" s="272" t="s">
        <v>906</v>
      </c>
      <c r="AV209" s="316"/>
      <c r="AW209" s="316"/>
      <c r="AX209" s="375"/>
      <c r="AY209" s="375"/>
      <c r="AZ209" s="375"/>
    </row>
    <row r="210" spans="1:52" ht="12">
      <c r="A210" s="315"/>
      <c r="B210" s="345"/>
      <c r="C210" s="345"/>
      <c r="D210" s="375"/>
      <c r="E210" s="345"/>
      <c r="F210" s="345"/>
      <c r="G210" s="345"/>
      <c r="H210" s="345"/>
      <c r="I210" s="345"/>
      <c r="J210" s="380"/>
      <c r="K210" s="380"/>
      <c r="L210" s="380"/>
      <c r="M210" s="380"/>
      <c r="N210" s="380"/>
      <c r="O210" s="380"/>
      <c r="P210" s="380"/>
      <c r="Q210" s="380"/>
      <c r="R210" s="380"/>
      <c r="S210" s="345"/>
      <c r="T210" s="345"/>
      <c r="U210" s="375"/>
      <c r="V210" s="345"/>
      <c r="W210" s="345"/>
      <c r="X210" s="345"/>
      <c r="Y210" s="345"/>
      <c r="Z210" s="345"/>
      <c r="AA210" s="345"/>
      <c r="AB210" s="345"/>
      <c r="AC210" s="345"/>
      <c r="AD210" s="345"/>
      <c r="AE210" s="345"/>
      <c r="AF210" s="345"/>
      <c r="AG210" s="345"/>
      <c r="AI210" s="382"/>
      <c r="AJ210" s="371">
        <f>IF(D211="","","その他")</f>
      </c>
      <c r="AL210" s="419" t="str">
        <f>AJ206&amp;AJ208&amp;AJ210</f>
        <v>入札</v>
      </c>
      <c r="AM210" s="420"/>
      <c r="AN210" s="421"/>
      <c r="AQ210" s="371">
        <f>IF(D211="","",J211)</f>
      </c>
      <c r="AS210" s="419" t="str">
        <f>AQ206&amp;AQ208&amp;AQ210</f>
        <v>○○株式会社</v>
      </c>
      <c r="AT210" s="420"/>
      <c r="AU210" s="421"/>
      <c r="AV210" s="316"/>
      <c r="AW210" s="316"/>
      <c r="AX210" s="375"/>
      <c r="AY210" s="375"/>
      <c r="AZ210" s="375"/>
    </row>
    <row r="211" spans="1:52" ht="13.5" customHeight="1">
      <c r="A211" s="315"/>
      <c r="B211" s="345"/>
      <c r="C211" s="345"/>
      <c r="D211" s="381"/>
      <c r="E211" s="345" t="s">
        <v>370</v>
      </c>
      <c r="F211" s="320"/>
      <c r="G211" s="277"/>
      <c r="H211" s="277"/>
      <c r="I211" s="375" t="s">
        <v>807</v>
      </c>
      <c r="J211" s="452"/>
      <c r="K211" s="453"/>
      <c r="L211" s="453"/>
      <c r="M211" s="453"/>
      <c r="N211" s="453"/>
      <c r="O211" s="453"/>
      <c r="P211" s="453"/>
      <c r="Q211" s="453"/>
      <c r="R211" s="453"/>
      <c r="S211" s="453"/>
      <c r="T211" s="454"/>
      <c r="U211" s="382" t="s">
        <v>234</v>
      </c>
      <c r="V211" s="277"/>
      <c r="W211" s="277"/>
      <c r="X211" s="345"/>
      <c r="Y211" s="345"/>
      <c r="Z211" s="345"/>
      <c r="AA211" s="345"/>
      <c r="AB211" s="345"/>
      <c r="AC211" s="345"/>
      <c r="AD211" s="345"/>
      <c r="AE211" s="345"/>
      <c r="AF211" s="345"/>
      <c r="AG211" s="345"/>
      <c r="AI211" s="382"/>
      <c r="AQ211" s="316"/>
      <c r="AR211" s="316"/>
      <c r="AS211" s="316"/>
      <c r="AT211" s="316"/>
      <c r="AU211" s="316"/>
      <c r="AV211" s="316"/>
      <c r="AW211" s="316"/>
      <c r="AX211" s="375"/>
      <c r="AY211" s="375"/>
      <c r="AZ211" s="375"/>
    </row>
    <row r="212" spans="1:52" ht="12">
      <c r="A212" s="315"/>
      <c r="B212" s="345"/>
      <c r="C212" s="345"/>
      <c r="D212" s="380"/>
      <c r="E212" s="375"/>
      <c r="F212" s="311"/>
      <c r="G212" s="311"/>
      <c r="H212" s="311"/>
      <c r="I212" s="311"/>
      <c r="J212" s="311"/>
      <c r="K212" s="311"/>
      <c r="L212" s="311"/>
      <c r="M212" s="311"/>
      <c r="N212" s="311"/>
      <c r="O212" s="311"/>
      <c r="P212" s="311"/>
      <c r="Q212" s="311"/>
      <c r="R212" s="311"/>
      <c r="S212" s="311"/>
      <c r="T212" s="311"/>
      <c r="U212" s="311"/>
      <c r="V212" s="311"/>
      <c r="W212" s="311"/>
      <c r="X212" s="311"/>
      <c r="Y212" s="311"/>
      <c r="Z212" s="345"/>
      <c r="AA212" s="345"/>
      <c r="AB212" s="345"/>
      <c r="AC212" s="345"/>
      <c r="AD212" s="345"/>
      <c r="AE212" s="345"/>
      <c r="AF212" s="345"/>
      <c r="AG212" s="382"/>
      <c r="AH212" s="382"/>
      <c r="AI212" s="382"/>
      <c r="AQ212" s="316"/>
      <c r="AR212" s="316"/>
      <c r="AS212" s="316"/>
      <c r="AT212" s="316"/>
      <c r="AU212" s="316"/>
      <c r="AV212" s="316"/>
      <c r="AW212" s="316"/>
      <c r="AX212" s="375"/>
      <c r="AY212" s="375"/>
      <c r="AZ212" s="375"/>
    </row>
    <row r="213" spans="1:33" ht="12">
      <c r="A213" s="345"/>
      <c r="B213" s="375" t="s">
        <v>187</v>
      </c>
      <c r="C213" s="345"/>
      <c r="D213" s="345"/>
      <c r="E213" s="345"/>
      <c r="F213" s="345"/>
      <c r="G213" s="345"/>
      <c r="H213" s="345"/>
      <c r="I213" s="345"/>
      <c r="J213" s="345"/>
      <c r="K213" s="345"/>
      <c r="L213" s="345"/>
      <c r="M213" s="345"/>
      <c r="N213" s="345"/>
      <c r="O213" s="345"/>
      <c r="P213" s="345"/>
      <c r="Q213" s="345"/>
      <c r="R213" s="345"/>
      <c r="S213" s="345"/>
      <c r="T213" s="345"/>
      <c r="U213" s="345"/>
      <c r="V213" s="345"/>
      <c r="W213" s="345"/>
      <c r="X213" s="345"/>
      <c r="Y213" s="345"/>
      <c r="Z213" s="345"/>
      <c r="AA213" s="345"/>
      <c r="AB213" s="345"/>
      <c r="AC213" s="345"/>
      <c r="AD213" s="345"/>
      <c r="AE213" s="345"/>
      <c r="AF213" s="345"/>
      <c r="AG213" s="345"/>
    </row>
    <row r="214" spans="1:33" ht="12">
      <c r="A214" s="345"/>
      <c r="B214" s="375"/>
      <c r="C214" s="345"/>
      <c r="D214" s="345"/>
      <c r="E214" s="345"/>
      <c r="F214" s="345"/>
      <c r="G214" s="345"/>
      <c r="H214" s="345"/>
      <c r="I214" s="345"/>
      <c r="J214" s="345"/>
      <c r="K214" s="345"/>
      <c r="L214" s="345"/>
      <c r="M214" s="345"/>
      <c r="N214" s="345"/>
      <c r="O214" s="345"/>
      <c r="P214" s="345"/>
      <c r="Q214" s="345"/>
      <c r="R214" s="345"/>
      <c r="S214" s="345"/>
      <c r="T214" s="345"/>
      <c r="U214" s="345"/>
      <c r="V214" s="345"/>
      <c r="W214" s="345"/>
      <c r="X214" s="345"/>
      <c r="Y214" s="345"/>
      <c r="Z214" s="345"/>
      <c r="AA214" s="345"/>
      <c r="AB214" s="345"/>
      <c r="AC214" s="345"/>
      <c r="AD214" s="345"/>
      <c r="AE214" s="345"/>
      <c r="AF214" s="345"/>
      <c r="AG214" s="345"/>
    </row>
    <row r="215" spans="1:33" ht="12">
      <c r="A215" s="345"/>
      <c r="B215" s="375"/>
      <c r="C215" s="345"/>
      <c r="D215" s="317" t="s">
        <v>647</v>
      </c>
      <c r="E215" s="319"/>
      <c r="F215" s="319" t="s">
        <v>801</v>
      </c>
      <c r="G215" s="319"/>
      <c r="H215" s="319"/>
      <c r="I215" s="319"/>
      <c r="J215" s="319"/>
      <c r="K215" s="319"/>
      <c r="L215" s="319"/>
      <c r="M215" s="319"/>
      <c r="N215" s="319"/>
      <c r="O215" s="319"/>
      <c r="P215" s="319"/>
      <c r="Q215" s="319"/>
      <c r="R215" s="319"/>
      <c r="S215" s="319"/>
      <c r="T215" s="319"/>
      <c r="U215" s="345"/>
      <c r="V215" s="319"/>
      <c r="W215" s="319"/>
      <c r="X215" s="319"/>
      <c r="Y215" s="319"/>
      <c r="Z215" s="319"/>
      <c r="AA215" s="345"/>
      <c r="AB215" s="345"/>
      <c r="AC215" s="345"/>
      <c r="AD215" s="345"/>
      <c r="AE215" s="345"/>
      <c r="AF215" s="345"/>
      <c r="AG215" s="345"/>
    </row>
    <row r="216" spans="1:33" ht="12">
      <c r="A216" s="345"/>
      <c r="B216" s="375"/>
      <c r="C216" s="345"/>
      <c r="D216" s="317"/>
      <c r="E216" s="319"/>
      <c r="F216" s="319"/>
      <c r="G216" s="319"/>
      <c r="H216" s="319"/>
      <c r="I216" s="319"/>
      <c r="J216" s="319"/>
      <c r="K216" s="319"/>
      <c r="L216" s="319"/>
      <c r="M216" s="319"/>
      <c r="N216" s="319"/>
      <c r="O216" s="319"/>
      <c r="P216" s="319"/>
      <c r="Q216" s="319"/>
      <c r="R216" s="319"/>
      <c r="S216" s="319"/>
      <c r="T216" s="319"/>
      <c r="U216" s="319"/>
      <c r="V216" s="319"/>
      <c r="W216" s="319"/>
      <c r="X216" s="319"/>
      <c r="Y216" s="319"/>
      <c r="Z216" s="319"/>
      <c r="AA216" s="345"/>
      <c r="AB216" s="345"/>
      <c r="AC216" s="345"/>
      <c r="AD216" s="345"/>
      <c r="AE216" s="345"/>
      <c r="AF216" s="345"/>
      <c r="AG216" s="345"/>
    </row>
    <row r="217" spans="1:33" ht="12">
      <c r="A217" s="345"/>
      <c r="B217" s="345"/>
      <c r="C217" s="345"/>
      <c r="D217" s="317"/>
      <c r="E217" s="374" t="s">
        <v>233</v>
      </c>
      <c r="F217" s="277" t="s">
        <v>703</v>
      </c>
      <c r="G217" s="277"/>
      <c r="H217" s="277"/>
      <c r="I217" s="277"/>
      <c r="J217" s="277"/>
      <c r="K217" s="277"/>
      <c r="L217" s="277"/>
      <c r="M217" s="277"/>
      <c r="N217" s="277"/>
      <c r="O217" s="319"/>
      <c r="P217" s="277"/>
      <c r="Q217" s="277"/>
      <c r="R217" s="277"/>
      <c r="S217" s="277"/>
      <c r="T217" s="277"/>
      <c r="U217" s="277"/>
      <c r="V217" s="277"/>
      <c r="W217" s="277"/>
      <c r="X217" s="277"/>
      <c r="Y217" s="277"/>
      <c r="Z217" s="277"/>
      <c r="AA217" s="319"/>
      <c r="AB217" s="345"/>
      <c r="AC217" s="345"/>
      <c r="AD217" s="345"/>
      <c r="AE217" s="345"/>
      <c r="AF217" s="345"/>
      <c r="AG217" s="345"/>
    </row>
    <row r="218" spans="1:33" ht="12">
      <c r="A218" s="345"/>
      <c r="B218" s="345"/>
      <c r="C218" s="345"/>
      <c r="D218" s="317"/>
      <c r="E218" s="375"/>
      <c r="F218" s="320"/>
      <c r="G218" s="320"/>
      <c r="H218" s="320"/>
      <c r="I218" s="320"/>
      <c r="J218" s="320"/>
      <c r="K218" s="320"/>
      <c r="L218" s="320"/>
      <c r="M218" s="320"/>
      <c r="N218" s="320"/>
      <c r="O218" s="319"/>
      <c r="P218" s="320"/>
      <c r="Q218" s="320"/>
      <c r="R218" s="320"/>
      <c r="S218" s="320"/>
      <c r="T218" s="320"/>
      <c r="U218" s="320"/>
      <c r="V218" s="320"/>
      <c r="W218" s="320"/>
      <c r="X218" s="320"/>
      <c r="Y218" s="320"/>
      <c r="Z218" s="320"/>
      <c r="AA218" s="320"/>
      <c r="AB218" s="345"/>
      <c r="AC218" s="345"/>
      <c r="AD218" s="345"/>
      <c r="AE218" s="345"/>
      <c r="AF218" s="345"/>
      <c r="AG218" s="345"/>
    </row>
    <row r="219" spans="1:33" ht="12">
      <c r="A219" s="345"/>
      <c r="B219" s="345"/>
      <c r="C219" s="345"/>
      <c r="D219" s="317"/>
      <c r="E219" s="374" t="s">
        <v>233</v>
      </c>
      <c r="F219" s="277" t="s">
        <v>705</v>
      </c>
      <c r="G219" s="277"/>
      <c r="H219" s="277"/>
      <c r="I219" s="277"/>
      <c r="J219" s="277"/>
      <c r="K219" s="277"/>
      <c r="L219" s="277"/>
      <c r="M219" s="277"/>
      <c r="N219" s="277"/>
      <c r="O219" s="319"/>
      <c r="P219" s="277"/>
      <c r="Q219" s="277"/>
      <c r="R219" s="277"/>
      <c r="S219" s="277"/>
      <c r="T219" s="277"/>
      <c r="U219" s="277"/>
      <c r="V219" s="277"/>
      <c r="W219" s="277"/>
      <c r="X219" s="277"/>
      <c r="Y219" s="320"/>
      <c r="Z219" s="277"/>
      <c r="AA219" s="277"/>
      <c r="AB219" s="345"/>
      <c r="AC219" s="345"/>
      <c r="AD219" s="345"/>
      <c r="AE219" s="345"/>
      <c r="AF219" s="345"/>
      <c r="AG219" s="345"/>
    </row>
    <row r="220" spans="1:33" ht="12">
      <c r="A220" s="345"/>
      <c r="B220" s="345"/>
      <c r="C220" s="345"/>
      <c r="D220" s="317"/>
      <c r="E220" s="380"/>
      <c r="F220" s="277"/>
      <c r="G220" s="277"/>
      <c r="H220" s="277"/>
      <c r="I220" s="277"/>
      <c r="J220" s="277"/>
      <c r="K220" s="277"/>
      <c r="L220" s="277"/>
      <c r="M220" s="277"/>
      <c r="N220" s="277"/>
      <c r="O220" s="380"/>
      <c r="P220" s="277"/>
      <c r="Q220" s="277"/>
      <c r="R220" s="277"/>
      <c r="S220" s="277"/>
      <c r="T220" s="277"/>
      <c r="U220" s="277"/>
      <c r="V220" s="277"/>
      <c r="W220" s="277"/>
      <c r="X220" s="277"/>
      <c r="Y220" s="320"/>
      <c r="Z220" s="277"/>
      <c r="AA220" s="277"/>
      <c r="AB220" s="345"/>
      <c r="AC220" s="345"/>
      <c r="AD220" s="345"/>
      <c r="AE220" s="345"/>
      <c r="AF220" s="345"/>
      <c r="AG220" s="345"/>
    </row>
    <row r="221" spans="1:33" ht="12">
      <c r="A221" s="345"/>
      <c r="B221" s="345"/>
      <c r="C221" s="345"/>
      <c r="D221" s="317"/>
      <c r="E221" s="374" t="s">
        <v>233</v>
      </c>
      <c r="F221" s="277" t="s">
        <v>939</v>
      </c>
      <c r="G221" s="277"/>
      <c r="H221" s="277"/>
      <c r="I221" s="277"/>
      <c r="J221" s="277"/>
      <c r="K221" s="277"/>
      <c r="L221" s="277"/>
      <c r="M221" s="277"/>
      <c r="N221" s="277"/>
      <c r="O221" s="380"/>
      <c r="P221" s="277"/>
      <c r="Q221" s="277"/>
      <c r="R221" s="277"/>
      <c r="S221" s="277"/>
      <c r="T221" s="277"/>
      <c r="U221" s="277"/>
      <c r="V221" s="277"/>
      <c r="W221" s="277"/>
      <c r="X221" s="277"/>
      <c r="Y221" s="320"/>
      <c r="Z221" s="277"/>
      <c r="AA221" s="277"/>
      <c r="AB221" s="345"/>
      <c r="AC221" s="345"/>
      <c r="AD221" s="345"/>
      <c r="AE221" s="345"/>
      <c r="AF221" s="345"/>
      <c r="AG221" s="345"/>
    </row>
    <row r="222" spans="1:33" ht="12">
      <c r="A222" s="345"/>
      <c r="B222" s="345"/>
      <c r="C222" s="345"/>
      <c r="D222" s="317"/>
      <c r="E222" s="380"/>
      <c r="F222" s="277"/>
      <c r="G222" s="277"/>
      <c r="H222" s="277"/>
      <c r="I222" s="277"/>
      <c r="J222" s="277"/>
      <c r="K222" s="277"/>
      <c r="L222" s="277"/>
      <c r="M222" s="277"/>
      <c r="N222" s="277"/>
      <c r="O222" s="380"/>
      <c r="P222" s="277"/>
      <c r="Q222" s="277"/>
      <c r="R222" s="277"/>
      <c r="S222" s="277"/>
      <c r="T222" s="277"/>
      <c r="U222" s="277"/>
      <c r="V222" s="277"/>
      <c r="W222" s="277"/>
      <c r="X222" s="277"/>
      <c r="Y222" s="320"/>
      <c r="Z222" s="277"/>
      <c r="AA222" s="277"/>
      <c r="AB222" s="345"/>
      <c r="AC222" s="345"/>
      <c r="AD222" s="345"/>
      <c r="AE222" s="345"/>
      <c r="AF222" s="345"/>
      <c r="AG222" s="345"/>
    </row>
    <row r="223" spans="1:33" ht="12">
      <c r="A223" s="345"/>
      <c r="B223" s="345"/>
      <c r="C223" s="345"/>
      <c r="D223" s="317"/>
      <c r="E223" s="381"/>
      <c r="F223" s="277" t="s">
        <v>282</v>
      </c>
      <c r="G223" s="277"/>
      <c r="H223" s="277"/>
      <c r="I223" s="277"/>
      <c r="J223" s="375" t="s">
        <v>807</v>
      </c>
      <c r="K223" s="440"/>
      <c r="L223" s="441"/>
      <c r="M223" s="441"/>
      <c r="N223" s="441"/>
      <c r="O223" s="441"/>
      <c r="P223" s="442"/>
      <c r="Q223" s="382" t="s">
        <v>234</v>
      </c>
      <c r="R223" s="277"/>
      <c r="S223" s="277"/>
      <c r="T223" s="277"/>
      <c r="U223" s="277"/>
      <c r="V223" s="277"/>
      <c r="W223" s="277"/>
      <c r="X223" s="277"/>
      <c r="Y223" s="320"/>
      <c r="Z223" s="277"/>
      <c r="AA223" s="277"/>
      <c r="AB223" s="345"/>
      <c r="AC223" s="345"/>
      <c r="AD223" s="345"/>
      <c r="AE223" s="345"/>
      <c r="AF223" s="345"/>
      <c r="AG223" s="345"/>
    </row>
    <row r="224" spans="1:33" ht="12">
      <c r="A224" s="317"/>
      <c r="B224" s="345"/>
      <c r="C224" s="345"/>
      <c r="D224" s="319"/>
      <c r="E224" s="380"/>
      <c r="F224" s="277"/>
      <c r="G224" s="277"/>
      <c r="H224" s="277"/>
      <c r="I224" s="277"/>
      <c r="J224" s="277"/>
      <c r="K224" s="277"/>
      <c r="L224" s="277"/>
      <c r="M224" s="277"/>
      <c r="N224" s="277"/>
      <c r="O224" s="345"/>
      <c r="P224" s="277"/>
      <c r="Q224" s="345"/>
      <c r="R224" s="345"/>
      <c r="S224" s="345"/>
      <c r="T224" s="345"/>
      <c r="U224" s="345"/>
      <c r="V224" s="345"/>
      <c r="W224" s="345"/>
      <c r="X224" s="345"/>
      <c r="Y224" s="345"/>
      <c r="Z224" s="345"/>
      <c r="AA224" s="345"/>
      <c r="AB224" s="345"/>
      <c r="AC224" s="345"/>
      <c r="AD224" s="345"/>
      <c r="AE224" s="345"/>
      <c r="AF224" s="345"/>
      <c r="AG224" s="345"/>
    </row>
    <row r="225" spans="1:33" ht="12">
      <c r="A225" s="317"/>
      <c r="B225" s="345"/>
      <c r="C225" s="345" t="s">
        <v>826</v>
      </c>
      <c r="D225" s="319"/>
      <c r="E225" s="380"/>
      <c r="F225" s="277"/>
      <c r="G225" s="277"/>
      <c r="H225" s="277"/>
      <c r="I225" s="277"/>
      <c r="J225" s="277"/>
      <c r="K225" s="277"/>
      <c r="L225" s="277"/>
      <c r="M225" s="277"/>
      <c r="N225" s="277"/>
      <c r="O225" s="345"/>
      <c r="P225" s="277"/>
      <c r="Q225" s="345"/>
      <c r="R225" s="345"/>
      <c r="S225" s="345"/>
      <c r="T225" s="345"/>
      <c r="U225" s="345"/>
      <c r="V225" s="345"/>
      <c r="W225" s="345"/>
      <c r="X225" s="345"/>
      <c r="Y225" s="345"/>
      <c r="Z225" s="345"/>
      <c r="AA225" s="345"/>
      <c r="AB225" s="345"/>
      <c r="AC225" s="345"/>
      <c r="AD225" s="345"/>
      <c r="AE225" s="345"/>
      <c r="AF225" s="345"/>
      <c r="AG225" s="345"/>
    </row>
    <row r="226" spans="1:33" ht="12">
      <c r="A226" s="317"/>
      <c r="B226" s="345"/>
      <c r="C226" s="345"/>
      <c r="D226" s="319"/>
      <c r="E226" s="380"/>
      <c r="F226" s="277"/>
      <c r="G226" s="277"/>
      <c r="H226" s="277"/>
      <c r="I226" s="277"/>
      <c r="J226" s="277"/>
      <c r="K226" s="277"/>
      <c r="L226" s="277"/>
      <c r="M226" s="277"/>
      <c r="N226" s="277"/>
      <c r="O226" s="345"/>
      <c r="P226" s="277"/>
      <c r="Q226" s="345"/>
      <c r="R226" s="345"/>
      <c r="S226" s="345"/>
      <c r="T226" s="345"/>
      <c r="U226" s="345"/>
      <c r="V226" s="345"/>
      <c r="W226" s="345"/>
      <c r="X226" s="345"/>
      <c r="Y226" s="345"/>
      <c r="Z226" s="345"/>
      <c r="AA226" s="345"/>
      <c r="AB226" s="345"/>
      <c r="AC226" s="345"/>
      <c r="AD226" s="345"/>
      <c r="AE226" s="345"/>
      <c r="AF226" s="345"/>
      <c r="AG226" s="345"/>
    </row>
    <row r="227" spans="1:52" ht="12">
      <c r="A227" s="317"/>
      <c r="B227" s="345"/>
      <c r="C227" s="345"/>
      <c r="D227" s="321" t="s">
        <v>706</v>
      </c>
      <c r="E227" s="320"/>
      <c r="F227" s="375" t="s">
        <v>802</v>
      </c>
      <c r="G227" s="375"/>
      <c r="H227" s="375"/>
      <c r="I227" s="375"/>
      <c r="J227" s="375"/>
      <c r="K227" s="375"/>
      <c r="L227" s="375"/>
      <c r="M227" s="375"/>
      <c r="N227" s="375"/>
      <c r="O227" s="375"/>
      <c r="P227" s="375"/>
      <c r="Q227" s="375"/>
      <c r="R227" s="375"/>
      <c r="S227" s="375"/>
      <c r="T227" s="375"/>
      <c r="U227" s="375"/>
      <c r="V227" s="375"/>
      <c r="W227" s="375"/>
      <c r="X227" s="375"/>
      <c r="Y227" s="375"/>
      <c r="Z227" s="375"/>
      <c r="AA227" s="375"/>
      <c r="AB227" s="375"/>
      <c r="AC227" s="345"/>
      <c r="AD227" s="345"/>
      <c r="AE227" s="345"/>
      <c r="AF227" s="345"/>
      <c r="AG227" s="345"/>
      <c r="AJ227" s="304"/>
      <c r="AK227" s="304"/>
      <c r="AL227" s="304"/>
      <c r="AM227" s="304"/>
      <c r="AN227" s="304"/>
      <c r="AO227" s="304"/>
      <c r="AP227" s="304"/>
      <c r="AQ227" s="304"/>
      <c r="AR227" s="304"/>
      <c r="AS227" s="304"/>
      <c r="AT227" s="304"/>
      <c r="AU227" s="304"/>
      <c r="AV227" s="304"/>
      <c r="AW227" s="304"/>
      <c r="AX227" s="304"/>
      <c r="AY227" s="304"/>
      <c r="AZ227" s="304"/>
    </row>
    <row r="228" spans="1:36" ht="12">
      <c r="A228" s="317"/>
      <c r="B228" s="375"/>
      <c r="C228" s="345"/>
      <c r="D228" s="317"/>
      <c r="E228" s="319"/>
      <c r="F228" s="319"/>
      <c r="G228" s="319"/>
      <c r="H228" s="319"/>
      <c r="I228" s="319"/>
      <c r="J228" s="319"/>
      <c r="K228" s="319"/>
      <c r="L228" s="319"/>
      <c r="M228" s="319"/>
      <c r="N228" s="319"/>
      <c r="O228" s="319"/>
      <c r="P228" s="319"/>
      <c r="Q228" s="319"/>
      <c r="R228" s="319"/>
      <c r="S228" s="319"/>
      <c r="T228" s="319"/>
      <c r="U228" s="319"/>
      <c r="V228" s="319"/>
      <c r="W228" s="319"/>
      <c r="X228" s="319"/>
      <c r="Y228" s="319"/>
      <c r="Z228" s="319"/>
      <c r="AA228" s="345"/>
      <c r="AB228" s="345"/>
      <c r="AC228" s="345"/>
      <c r="AD228" s="345"/>
      <c r="AE228" s="345"/>
      <c r="AF228" s="345"/>
      <c r="AG228" s="345"/>
      <c r="AJ228" s="272" t="s">
        <v>906</v>
      </c>
    </row>
    <row r="229" spans="1:40" ht="12">
      <c r="A229" s="317"/>
      <c r="B229" s="345"/>
      <c r="C229" s="345"/>
      <c r="D229" s="317"/>
      <c r="E229" s="374" t="s">
        <v>233</v>
      </c>
      <c r="F229" s="277" t="s">
        <v>810</v>
      </c>
      <c r="G229" s="277"/>
      <c r="H229" s="277"/>
      <c r="I229" s="277"/>
      <c r="J229" s="277"/>
      <c r="K229" s="277"/>
      <c r="L229" s="277"/>
      <c r="M229" s="277"/>
      <c r="N229" s="277"/>
      <c r="O229" s="277"/>
      <c r="P229" s="277"/>
      <c r="Q229" s="277"/>
      <c r="R229" s="345"/>
      <c r="S229" s="345"/>
      <c r="T229" s="381"/>
      <c r="U229" s="277" t="s">
        <v>811</v>
      </c>
      <c r="V229" s="277"/>
      <c r="W229" s="277"/>
      <c r="X229" s="277"/>
      <c r="Y229" s="375" t="s">
        <v>807</v>
      </c>
      <c r="Z229" s="440"/>
      <c r="AA229" s="441"/>
      <c r="AB229" s="441"/>
      <c r="AC229" s="441"/>
      <c r="AD229" s="441"/>
      <c r="AE229" s="442"/>
      <c r="AF229" s="382" t="s">
        <v>234</v>
      </c>
      <c r="AG229" s="382"/>
      <c r="AJ229" s="419" t="str">
        <f>J230&amp;Z229</f>
        <v>○○株式会社</v>
      </c>
      <c r="AK229" s="420"/>
      <c r="AL229" s="420"/>
      <c r="AM229" s="420"/>
      <c r="AN229" s="421"/>
    </row>
    <row r="230" spans="1:33" ht="12">
      <c r="A230" s="317"/>
      <c r="B230" s="345"/>
      <c r="C230" s="345"/>
      <c r="D230" s="317"/>
      <c r="E230" s="380"/>
      <c r="F230" s="277"/>
      <c r="G230" s="345" t="s">
        <v>283</v>
      </c>
      <c r="H230" s="345"/>
      <c r="I230" s="345"/>
      <c r="J230" s="443" t="s">
        <v>967</v>
      </c>
      <c r="K230" s="444"/>
      <c r="L230" s="444"/>
      <c r="M230" s="444"/>
      <c r="N230" s="444"/>
      <c r="O230" s="444"/>
      <c r="P230" s="444"/>
      <c r="Q230" s="444"/>
      <c r="R230" s="445"/>
      <c r="S230" s="345" t="s">
        <v>234</v>
      </c>
      <c r="T230" s="345"/>
      <c r="U230" s="380"/>
      <c r="V230" s="380"/>
      <c r="W230" s="380"/>
      <c r="X230" s="380"/>
      <c r="Y230" s="380"/>
      <c r="Z230" s="380"/>
      <c r="AA230" s="380"/>
      <c r="AB230" s="380"/>
      <c r="AC230" s="380"/>
      <c r="AD230" s="345"/>
      <c r="AE230" s="345"/>
      <c r="AF230" s="345"/>
      <c r="AG230" s="345"/>
    </row>
    <row r="231" spans="1:52" ht="12">
      <c r="A231" s="317"/>
      <c r="B231" s="345"/>
      <c r="C231" s="345"/>
      <c r="D231" s="317"/>
      <c r="E231" s="319"/>
      <c r="F231" s="277"/>
      <c r="G231" s="277"/>
      <c r="H231" s="277"/>
      <c r="I231" s="277"/>
      <c r="J231" s="277"/>
      <c r="K231" s="277"/>
      <c r="L231" s="277"/>
      <c r="M231" s="277"/>
      <c r="N231" s="277"/>
      <c r="O231" s="277"/>
      <c r="P231" s="277"/>
      <c r="Q231" s="277"/>
      <c r="R231" s="277"/>
      <c r="S231" s="277"/>
      <c r="T231" s="277"/>
      <c r="U231" s="277"/>
      <c r="V231" s="277"/>
      <c r="W231" s="277"/>
      <c r="X231" s="277"/>
      <c r="Y231" s="277"/>
      <c r="Z231" s="277"/>
      <c r="AA231" s="345"/>
      <c r="AB231" s="345"/>
      <c r="AC231" s="345"/>
      <c r="AD231" s="345"/>
      <c r="AE231" s="345"/>
      <c r="AF231" s="345"/>
      <c r="AG231" s="345"/>
      <c r="AJ231" s="304"/>
      <c r="AK231" s="304"/>
      <c r="AL231" s="304"/>
      <c r="AM231" s="304"/>
      <c r="AN231" s="304"/>
      <c r="AO231" s="304"/>
      <c r="AP231" s="304"/>
      <c r="AQ231" s="304"/>
      <c r="AR231" s="304"/>
      <c r="AS231" s="304"/>
      <c r="AT231" s="304"/>
      <c r="AU231" s="304"/>
      <c r="AV231" s="304"/>
      <c r="AW231" s="304"/>
      <c r="AX231" s="304"/>
      <c r="AY231" s="304"/>
      <c r="AZ231" s="304"/>
    </row>
    <row r="232" spans="1:52" ht="12">
      <c r="A232" s="317"/>
      <c r="B232" s="345"/>
      <c r="C232" s="345"/>
      <c r="D232" s="321" t="s">
        <v>764</v>
      </c>
      <c r="E232" s="320"/>
      <c r="F232" s="375" t="s">
        <v>803</v>
      </c>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345"/>
      <c r="AD232" s="345"/>
      <c r="AE232" s="345"/>
      <c r="AF232" s="345"/>
      <c r="AG232" s="345"/>
      <c r="AJ232" s="371">
        <f>IF(E234="","","入札")</f>
      </c>
      <c r="AO232" s="304"/>
      <c r="AP232" s="304"/>
      <c r="AQ232" s="304"/>
      <c r="AR232" s="304"/>
      <c r="AS232" s="304"/>
      <c r="AT232" s="304"/>
      <c r="AU232" s="304"/>
      <c r="AV232" s="304"/>
      <c r="AW232" s="304"/>
      <c r="AX232" s="304"/>
      <c r="AY232" s="304"/>
      <c r="AZ232" s="304"/>
    </row>
    <row r="233" spans="1:33" ht="12">
      <c r="A233" s="317"/>
      <c r="B233" s="375"/>
      <c r="C233" s="345"/>
      <c r="D233" s="319"/>
      <c r="E233" s="319"/>
      <c r="F233" s="319"/>
      <c r="G233" s="319"/>
      <c r="H233" s="319"/>
      <c r="I233" s="319"/>
      <c r="J233" s="319"/>
      <c r="K233" s="319"/>
      <c r="L233" s="319"/>
      <c r="M233" s="319"/>
      <c r="N233" s="319"/>
      <c r="O233" s="319"/>
      <c r="P233" s="319"/>
      <c r="Q233" s="319"/>
      <c r="R233" s="319"/>
      <c r="S233" s="319"/>
      <c r="T233" s="319"/>
      <c r="U233" s="319"/>
      <c r="V233" s="319"/>
      <c r="W233" s="319"/>
      <c r="X233" s="319"/>
      <c r="Y233" s="319"/>
      <c r="Z233" s="319"/>
      <c r="AA233" s="345"/>
      <c r="AB233" s="345"/>
      <c r="AC233" s="345"/>
      <c r="AD233" s="345"/>
      <c r="AE233" s="345"/>
      <c r="AF233" s="345"/>
      <c r="AG233" s="345"/>
    </row>
    <row r="234" spans="1:36" ht="12">
      <c r="A234" s="317"/>
      <c r="B234" s="345"/>
      <c r="C234" s="345"/>
      <c r="D234" s="319"/>
      <c r="E234" s="381"/>
      <c r="F234" s="277" t="s">
        <v>326</v>
      </c>
      <c r="G234" s="277"/>
      <c r="H234" s="277"/>
      <c r="I234" s="277"/>
      <c r="J234" s="277"/>
      <c r="K234" s="277"/>
      <c r="L234" s="277"/>
      <c r="M234" s="277"/>
      <c r="N234" s="277"/>
      <c r="O234" s="374" t="s">
        <v>233</v>
      </c>
      <c r="P234" s="277" t="s">
        <v>327</v>
      </c>
      <c r="Q234" s="277"/>
      <c r="R234" s="277"/>
      <c r="S234" s="277"/>
      <c r="T234" s="277"/>
      <c r="U234" s="277"/>
      <c r="V234" s="277"/>
      <c r="W234" s="277"/>
      <c r="X234" s="277"/>
      <c r="Y234" s="277"/>
      <c r="Z234" s="277"/>
      <c r="AA234" s="277"/>
      <c r="AB234" s="345"/>
      <c r="AC234" s="345"/>
      <c r="AD234" s="345"/>
      <c r="AE234" s="345"/>
      <c r="AF234" s="345"/>
      <c r="AG234" s="345"/>
      <c r="AJ234" s="371" t="str">
        <f>IF(O234="","","随意契約")</f>
        <v>随意契約</v>
      </c>
    </row>
    <row r="235" spans="1:38" ht="12">
      <c r="A235" s="317"/>
      <c r="B235" s="345"/>
      <c r="C235" s="345"/>
      <c r="D235" s="320"/>
      <c r="E235" s="375"/>
      <c r="F235" s="320"/>
      <c r="G235" s="320"/>
      <c r="H235" s="320"/>
      <c r="I235" s="320"/>
      <c r="J235" s="320"/>
      <c r="K235" s="320"/>
      <c r="L235" s="320"/>
      <c r="M235" s="320"/>
      <c r="N235" s="320"/>
      <c r="O235" s="345"/>
      <c r="P235" s="320"/>
      <c r="Q235" s="320"/>
      <c r="R235" s="320"/>
      <c r="S235" s="320"/>
      <c r="T235" s="320"/>
      <c r="U235" s="320"/>
      <c r="V235" s="320"/>
      <c r="W235" s="320"/>
      <c r="X235" s="320"/>
      <c r="Y235" s="320"/>
      <c r="Z235" s="320"/>
      <c r="AA235" s="320"/>
      <c r="AB235" s="345"/>
      <c r="AC235" s="345"/>
      <c r="AD235" s="345"/>
      <c r="AE235" s="345"/>
      <c r="AF235" s="345"/>
      <c r="AG235" s="345"/>
      <c r="AL235" s="272" t="s">
        <v>906</v>
      </c>
    </row>
    <row r="236" spans="1:40" ht="12">
      <c r="A236" s="317"/>
      <c r="B236" s="345"/>
      <c r="C236" s="345"/>
      <c r="D236" s="319"/>
      <c r="E236" s="381"/>
      <c r="F236" s="277" t="s">
        <v>349</v>
      </c>
      <c r="G236" s="277"/>
      <c r="H236" s="277"/>
      <c r="I236" s="277"/>
      <c r="J236" s="277"/>
      <c r="K236" s="277"/>
      <c r="L236" s="277"/>
      <c r="M236" s="277"/>
      <c r="N236" s="277"/>
      <c r="O236" s="345"/>
      <c r="P236" s="277"/>
      <c r="Q236" s="345"/>
      <c r="R236" s="345"/>
      <c r="S236" s="345"/>
      <c r="T236" s="345"/>
      <c r="U236" s="345"/>
      <c r="V236" s="345"/>
      <c r="W236" s="345"/>
      <c r="X236" s="345"/>
      <c r="Y236" s="345"/>
      <c r="Z236" s="345"/>
      <c r="AA236" s="345"/>
      <c r="AB236" s="345"/>
      <c r="AC236" s="345"/>
      <c r="AD236" s="345"/>
      <c r="AE236" s="345"/>
      <c r="AF236" s="345"/>
      <c r="AG236" s="345"/>
      <c r="AJ236" s="371">
        <f>IF(E236="","","その他")</f>
      </c>
      <c r="AL236" s="419" t="str">
        <f>AJ232&amp;AJ234&amp;AJ236</f>
        <v>随意契約</v>
      </c>
      <c r="AM236" s="420"/>
      <c r="AN236" s="421"/>
    </row>
    <row r="237" spans="1:33" ht="12">
      <c r="A237" s="317"/>
      <c r="B237" s="345"/>
      <c r="C237" s="345"/>
      <c r="D237" s="319"/>
      <c r="E237" s="319"/>
      <c r="F237" s="277"/>
      <c r="G237" s="277"/>
      <c r="H237" s="277"/>
      <c r="I237" s="277"/>
      <c r="J237" s="277"/>
      <c r="K237" s="277"/>
      <c r="L237" s="277"/>
      <c r="M237" s="277"/>
      <c r="N237" s="277"/>
      <c r="O237" s="345"/>
      <c r="P237" s="277"/>
      <c r="Q237" s="345"/>
      <c r="R237" s="345"/>
      <c r="S237" s="345"/>
      <c r="T237" s="345"/>
      <c r="U237" s="345"/>
      <c r="V237" s="345"/>
      <c r="W237" s="345"/>
      <c r="X237" s="345"/>
      <c r="Y237" s="345"/>
      <c r="Z237" s="345"/>
      <c r="AA237" s="345"/>
      <c r="AB237" s="345"/>
      <c r="AC237" s="345"/>
      <c r="AD237" s="345"/>
      <c r="AE237" s="345"/>
      <c r="AF237" s="345"/>
      <c r="AG237" s="345"/>
    </row>
    <row r="238" spans="1:33" ht="12">
      <c r="A238" s="317"/>
      <c r="B238" s="345"/>
      <c r="C238" s="345"/>
      <c r="D238" s="321" t="s">
        <v>765</v>
      </c>
      <c r="E238" s="319"/>
      <c r="F238" s="357" t="s">
        <v>830</v>
      </c>
      <c r="G238" s="277"/>
      <c r="H238" s="277"/>
      <c r="I238" s="277"/>
      <c r="J238" s="277"/>
      <c r="K238" s="277"/>
      <c r="L238" s="277"/>
      <c r="M238" s="277"/>
      <c r="N238" s="277"/>
      <c r="O238" s="345"/>
      <c r="P238" s="277"/>
      <c r="Q238" s="345"/>
      <c r="R238" s="345"/>
      <c r="S238" s="345"/>
      <c r="T238" s="345"/>
      <c r="U238" s="345"/>
      <c r="V238" s="345"/>
      <c r="W238" s="345"/>
      <c r="X238" s="345"/>
      <c r="Y238" s="345"/>
      <c r="Z238" s="345"/>
      <c r="AA238" s="345"/>
      <c r="AB238" s="345"/>
      <c r="AC238" s="345"/>
      <c r="AD238" s="345"/>
      <c r="AE238" s="345"/>
      <c r="AF238" s="345"/>
      <c r="AG238" s="345"/>
    </row>
    <row r="239" spans="1:33" ht="12">
      <c r="A239" s="317"/>
      <c r="B239" s="345"/>
      <c r="C239" s="345"/>
      <c r="D239" s="321"/>
      <c r="E239" s="319"/>
      <c r="F239" s="277"/>
      <c r="G239" s="277"/>
      <c r="H239" s="277"/>
      <c r="I239" s="277"/>
      <c r="J239" s="277"/>
      <c r="K239" s="277"/>
      <c r="L239" s="277"/>
      <c r="M239" s="277"/>
      <c r="N239" s="277"/>
      <c r="O239" s="345"/>
      <c r="P239" s="277"/>
      <c r="Q239" s="345"/>
      <c r="R239" s="345"/>
      <c r="S239" s="345"/>
      <c r="T239" s="345"/>
      <c r="U239" s="345"/>
      <c r="V239" s="345"/>
      <c r="W239" s="345"/>
      <c r="X239" s="345"/>
      <c r="Y239" s="345"/>
      <c r="Z239" s="345"/>
      <c r="AA239" s="345"/>
      <c r="AB239" s="345"/>
      <c r="AC239" s="345"/>
      <c r="AD239" s="345"/>
      <c r="AE239" s="345"/>
      <c r="AF239" s="345"/>
      <c r="AG239" s="345"/>
    </row>
    <row r="240" spans="1:33" ht="12">
      <c r="A240" s="317"/>
      <c r="B240" s="345"/>
      <c r="C240" s="345"/>
      <c r="D240" s="321"/>
      <c r="E240" s="374" t="s">
        <v>233</v>
      </c>
      <c r="F240" s="277" t="s">
        <v>707</v>
      </c>
      <c r="G240" s="277"/>
      <c r="H240" s="277"/>
      <c r="I240" s="277"/>
      <c r="J240" s="277"/>
      <c r="K240" s="277"/>
      <c r="L240" s="277"/>
      <c r="M240" s="277"/>
      <c r="N240" s="277"/>
      <c r="O240" s="381"/>
      <c r="P240" s="277" t="s">
        <v>708</v>
      </c>
      <c r="Q240" s="277"/>
      <c r="R240" s="277"/>
      <c r="S240" s="277"/>
      <c r="T240" s="277"/>
      <c r="U240" s="277"/>
      <c r="V240" s="277"/>
      <c r="W240" s="277"/>
      <c r="X240" s="277"/>
      <c r="Y240" s="277"/>
      <c r="Z240" s="277"/>
      <c r="AA240" s="277"/>
      <c r="AB240" s="345"/>
      <c r="AC240" s="345"/>
      <c r="AD240" s="345"/>
      <c r="AE240" s="345"/>
      <c r="AF240" s="345"/>
      <c r="AG240" s="345"/>
    </row>
    <row r="241" spans="1:33" ht="12">
      <c r="A241" s="317"/>
      <c r="B241" s="345"/>
      <c r="C241" s="345"/>
      <c r="D241" s="321"/>
      <c r="E241" s="380"/>
      <c r="F241" s="277"/>
      <c r="G241" s="277"/>
      <c r="H241" s="277"/>
      <c r="I241" s="277"/>
      <c r="J241" s="277"/>
      <c r="K241" s="277"/>
      <c r="L241" s="277"/>
      <c r="M241" s="277"/>
      <c r="N241" s="277"/>
      <c r="O241" s="380"/>
      <c r="P241" s="277"/>
      <c r="Q241" s="345" t="s">
        <v>709</v>
      </c>
      <c r="R241" s="345"/>
      <c r="S241" s="345"/>
      <c r="T241" s="446"/>
      <c r="U241" s="447"/>
      <c r="V241" s="447"/>
      <c r="W241" s="447"/>
      <c r="X241" s="447"/>
      <c r="Y241" s="447"/>
      <c r="Z241" s="447"/>
      <c r="AA241" s="447"/>
      <c r="AB241" s="447"/>
      <c r="AC241" s="447"/>
      <c r="AD241" s="447"/>
      <c r="AE241" s="448"/>
      <c r="AF241" s="345" t="s">
        <v>234</v>
      </c>
      <c r="AG241" s="345"/>
    </row>
    <row r="242" spans="1:33" ht="12">
      <c r="A242" s="317"/>
      <c r="B242" s="345"/>
      <c r="C242" s="345"/>
      <c r="D242" s="321"/>
      <c r="E242" s="380"/>
      <c r="F242" s="277"/>
      <c r="G242" s="277"/>
      <c r="H242" s="277"/>
      <c r="I242" s="277"/>
      <c r="J242" s="277"/>
      <c r="K242" s="277"/>
      <c r="L242" s="277"/>
      <c r="M242" s="277"/>
      <c r="N242" s="277"/>
      <c r="O242" s="380"/>
      <c r="P242" s="277"/>
      <c r="Q242" s="345"/>
      <c r="R242" s="345"/>
      <c r="S242" s="345"/>
      <c r="T242" s="345"/>
      <c r="U242" s="380"/>
      <c r="V242" s="380"/>
      <c r="W242" s="380"/>
      <c r="X242" s="380"/>
      <c r="Y242" s="380"/>
      <c r="Z242" s="380"/>
      <c r="AA242" s="380"/>
      <c r="AB242" s="380"/>
      <c r="AC242" s="380"/>
      <c r="AD242" s="345"/>
      <c r="AE242" s="345"/>
      <c r="AF242" s="345"/>
      <c r="AG242" s="345"/>
    </row>
    <row r="243" spans="1:36" ht="12">
      <c r="A243" s="317"/>
      <c r="B243" s="345"/>
      <c r="C243" s="345"/>
      <c r="D243" s="321" t="s">
        <v>766</v>
      </c>
      <c r="E243" s="320"/>
      <c r="F243" s="375" t="s">
        <v>767</v>
      </c>
      <c r="G243" s="375"/>
      <c r="H243" s="375"/>
      <c r="I243" s="375"/>
      <c r="J243" s="375"/>
      <c r="K243" s="375"/>
      <c r="L243" s="375"/>
      <c r="M243" s="375"/>
      <c r="N243" s="375"/>
      <c r="O243" s="375"/>
      <c r="P243" s="375"/>
      <c r="Q243" s="375"/>
      <c r="R243" s="375"/>
      <c r="S243" s="375"/>
      <c r="T243" s="375"/>
      <c r="U243" s="375"/>
      <c r="V243" s="375"/>
      <c r="W243" s="375"/>
      <c r="X243" s="375"/>
      <c r="Y243" s="375"/>
      <c r="Z243" s="375"/>
      <c r="AA243" s="375"/>
      <c r="AB243" s="375"/>
      <c r="AC243" s="345"/>
      <c r="AD243" s="345"/>
      <c r="AE243" s="345"/>
      <c r="AF243" s="345"/>
      <c r="AG243" s="345"/>
      <c r="AJ243" s="371" t="str">
        <f>IF(E245="","","燃料費等調整単価")</f>
        <v>燃料費等調整単価</v>
      </c>
    </row>
    <row r="244" spans="1:33" ht="12">
      <c r="A244" s="317"/>
      <c r="B244" s="345"/>
      <c r="C244" s="345"/>
      <c r="D244" s="319"/>
      <c r="E244" s="319"/>
      <c r="F244" s="319"/>
      <c r="G244" s="319"/>
      <c r="H244" s="319"/>
      <c r="I244" s="319"/>
      <c r="J244" s="319"/>
      <c r="K244" s="319"/>
      <c r="L244" s="319"/>
      <c r="M244" s="319"/>
      <c r="N244" s="319"/>
      <c r="O244" s="319"/>
      <c r="P244" s="319"/>
      <c r="Q244" s="319"/>
      <c r="R244" s="319"/>
      <c r="S244" s="319"/>
      <c r="T244" s="319"/>
      <c r="U244" s="319"/>
      <c r="V244" s="319"/>
      <c r="W244" s="319"/>
      <c r="X244" s="319"/>
      <c r="Y244" s="319"/>
      <c r="Z244" s="319"/>
      <c r="AA244" s="345"/>
      <c r="AB244" s="345"/>
      <c r="AC244" s="345"/>
      <c r="AD244" s="345"/>
      <c r="AE244" s="345"/>
      <c r="AF244" s="345"/>
      <c r="AG244" s="345"/>
    </row>
    <row r="245" spans="1:36" ht="12">
      <c r="A245" s="317"/>
      <c r="B245" s="345"/>
      <c r="C245" s="345"/>
      <c r="D245" s="319"/>
      <c r="E245" s="374" t="s">
        <v>233</v>
      </c>
      <c r="F245" s="277" t="s">
        <v>710</v>
      </c>
      <c r="G245" s="277"/>
      <c r="H245" s="277"/>
      <c r="I245" s="277"/>
      <c r="J245" s="277"/>
      <c r="K245" s="277"/>
      <c r="L245" s="277"/>
      <c r="M245" s="277"/>
      <c r="N245" s="277"/>
      <c r="O245" s="381"/>
      <c r="P245" s="277" t="s">
        <v>711</v>
      </c>
      <c r="Q245" s="277"/>
      <c r="R245" s="277"/>
      <c r="S245" s="277"/>
      <c r="T245" s="277"/>
      <c r="U245" s="277"/>
      <c r="V245" s="277"/>
      <c r="W245" s="277"/>
      <c r="X245" s="277"/>
      <c r="Y245" s="277"/>
      <c r="Z245" s="277"/>
      <c r="AA245" s="277"/>
      <c r="AB245" s="345"/>
      <c r="AC245" s="345"/>
      <c r="AD245" s="345"/>
      <c r="AE245" s="345"/>
      <c r="AF245" s="345"/>
      <c r="AG245" s="345"/>
      <c r="AJ245" s="371">
        <f>IF(O245="","","燃料価格調整項のみ")</f>
      </c>
    </row>
    <row r="246" spans="1:38" ht="12">
      <c r="A246" s="317"/>
      <c r="B246" s="345"/>
      <c r="C246" s="345"/>
      <c r="D246" s="320"/>
      <c r="E246" s="375"/>
      <c r="F246" s="320"/>
      <c r="G246" s="320"/>
      <c r="H246" s="320"/>
      <c r="I246" s="320"/>
      <c r="J246" s="320"/>
      <c r="K246" s="320"/>
      <c r="L246" s="320"/>
      <c r="M246" s="320"/>
      <c r="N246" s="320"/>
      <c r="O246" s="345"/>
      <c r="P246" s="320"/>
      <c r="Q246" s="320"/>
      <c r="R246" s="320"/>
      <c r="S246" s="320"/>
      <c r="T246" s="320"/>
      <c r="U246" s="320"/>
      <c r="V246" s="320"/>
      <c r="W246" s="320"/>
      <c r="X246" s="320"/>
      <c r="Y246" s="320"/>
      <c r="Z246" s="320"/>
      <c r="AA246" s="320"/>
      <c r="AB246" s="345"/>
      <c r="AC246" s="345"/>
      <c r="AD246" s="345"/>
      <c r="AE246" s="345"/>
      <c r="AF246" s="345"/>
      <c r="AG246" s="345"/>
      <c r="AL246" s="272" t="s">
        <v>906</v>
      </c>
    </row>
    <row r="247" spans="1:40" ht="12">
      <c r="A247" s="317"/>
      <c r="B247" s="345"/>
      <c r="C247" s="345"/>
      <c r="D247" s="319"/>
      <c r="E247" s="381"/>
      <c r="F247" s="277" t="s">
        <v>712</v>
      </c>
      <c r="G247" s="277"/>
      <c r="H247" s="277"/>
      <c r="I247" s="277"/>
      <c r="J247" s="277"/>
      <c r="K247" s="277"/>
      <c r="L247" s="277"/>
      <c r="M247" s="277"/>
      <c r="N247" s="277"/>
      <c r="O247" s="381"/>
      <c r="P247" s="277" t="s">
        <v>713</v>
      </c>
      <c r="Q247" s="345"/>
      <c r="R247" s="345"/>
      <c r="S247" s="345"/>
      <c r="T247" s="345"/>
      <c r="U247" s="345"/>
      <c r="V247" s="345"/>
      <c r="W247" s="345"/>
      <c r="X247" s="345"/>
      <c r="Y247" s="345"/>
      <c r="Z247" s="345"/>
      <c r="AA247" s="345"/>
      <c r="AB247" s="345"/>
      <c r="AC247" s="345"/>
      <c r="AD247" s="345"/>
      <c r="AE247" s="345"/>
      <c r="AF247" s="345"/>
      <c r="AG247" s="345"/>
      <c r="AJ247" s="371">
        <f>IF(E247="","","市場価格調整項のみ")</f>
      </c>
      <c r="AL247" s="419" t="str">
        <f>AJ243&amp;AJ245&amp;AJ247&amp;AJ249</f>
        <v>燃料費等調整単価</v>
      </c>
      <c r="AM247" s="420"/>
      <c r="AN247" s="421"/>
    </row>
    <row r="248" spans="1:33" ht="12">
      <c r="A248" s="317"/>
      <c r="B248" s="345"/>
      <c r="C248" s="345"/>
      <c r="D248" s="319"/>
      <c r="E248" s="380"/>
      <c r="F248" s="277"/>
      <c r="G248" s="277"/>
      <c r="H248" s="277"/>
      <c r="I248" s="277"/>
      <c r="J248" s="277"/>
      <c r="K248" s="277"/>
      <c r="L248" s="277"/>
      <c r="M248" s="277"/>
      <c r="N248" s="277"/>
      <c r="O248" s="380"/>
      <c r="P248" s="277"/>
      <c r="Q248" s="345"/>
      <c r="R248" s="345"/>
      <c r="S248" s="345"/>
      <c r="T248" s="345"/>
      <c r="U248" s="345"/>
      <c r="V248" s="345"/>
      <c r="W248" s="345"/>
      <c r="X248" s="345"/>
      <c r="Y248" s="345"/>
      <c r="Z248" s="345"/>
      <c r="AA248" s="345"/>
      <c r="AB248" s="345"/>
      <c r="AC248" s="345"/>
      <c r="AD248" s="345"/>
      <c r="AE248" s="345"/>
      <c r="AF248" s="345"/>
      <c r="AG248" s="345"/>
    </row>
    <row r="249" spans="1:36" ht="12">
      <c r="A249" s="317"/>
      <c r="B249" s="345"/>
      <c r="C249" s="345"/>
      <c r="D249" s="321" t="s">
        <v>768</v>
      </c>
      <c r="E249" s="320"/>
      <c r="F249" s="375" t="s">
        <v>798</v>
      </c>
      <c r="G249" s="375"/>
      <c r="H249" s="375"/>
      <c r="I249" s="375"/>
      <c r="J249" s="375"/>
      <c r="K249" s="375"/>
      <c r="L249" s="375"/>
      <c r="M249" s="375"/>
      <c r="N249" s="375"/>
      <c r="O249" s="375"/>
      <c r="P249" s="375"/>
      <c r="Q249" s="375"/>
      <c r="R249" s="375"/>
      <c r="S249" s="375"/>
      <c r="T249" s="375"/>
      <c r="U249" s="375"/>
      <c r="V249" s="375"/>
      <c r="W249" s="375"/>
      <c r="X249" s="375"/>
      <c r="Y249" s="375"/>
      <c r="Z249" s="375"/>
      <c r="AA249" s="375"/>
      <c r="AB249" s="375"/>
      <c r="AC249" s="345"/>
      <c r="AD249" s="345"/>
      <c r="AE249" s="345"/>
      <c r="AF249" s="345"/>
      <c r="AG249" s="345"/>
      <c r="AJ249" s="371">
        <f>IF(O247="","","採用なし")</f>
      </c>
    </row>
    <row r="250" spans="1:33" ht="12">
      <c r="A250" s="317"/>
      <c r="B250" s="345"/>
      <c r="C250" s="345"/>
      <c r="D250" s="319"/>
      <c r="E250" s="319"/>
      <c r="F250" s="319"/>
      <c r="G250" s="319"/>
      <c r="H250" s="319"/>
      <c r="I250" s="319"/>
      <c r="J250" s="319"/>
      <c r="K250" s="319"/>
      <c r="L250" s="319"/>
      <c r="M250" s="319"/>
      <c r="N250" s="319"/>
      <c r="O250" s="319"/>
      <c r="P250" s="319"/>
      <c r="Q250" s="319"/>
      <c r="R250" s="319"/>
      <c r="S250" s="319"/>
      <c r="T250" s="319"/>
      <c r="U250" s="319"/>
      <c r="V250" s="319"/>
      <c r="W250" s="319"/>
      <c r="X250" s="319"/>
      <c r="Y250" s="319"/>
      <c r="Z250" s="319"/>
      <c r="AA250" s="345"/>
      <c r="AB250" s="345"/>
      <c r="AC250" s="345"/>
      <c r="AD250" s="345"/>
      <c r="AE250" s="345"/>
      <c r="AF250" s="345"/>
      <c r="AG250" s="345"/>
    </row>
    <row r="251" spans="1:33" ht="12">
      <c r="A251" s="317"/>
      <c r="B251" s="345"/>
      <c r="C251" s="345"/>
      <c r="D251" s="319"/>
      <c r="E251" s="374" t="s">
        <v>233</v>
      </c>
      <c r="F251" s="277" t="s">
        <v>715</v>
      </c>
      <c r="G251" s="277"/>
      <c r="H251" s="277"/>
      <c r="I251" s="277"/>
      <c r="J251" s="277"/>
      <c r="K251" s="277"/>
      <c r="L251" s="277"/>
      <c r="M251" s="277"/>
      <c r="N251" s="277"/>
      <c r="O251" s="374" t="s">
        <v>233</v>
      </c>
      <c r="P251" s="277" t="s">
        <v>716</v>
      </c>
      <c r="Q251" s="277"/>
      <c r="R251" s="277"/>
      <c r="S251" s="277"/>
      <c r="T251" s="277"/>
      <c r="U251" s="277"/>
      <c r="V251" s="277"/>
      <c r="W251" s="277"/>
      <c r="X251" s="277"/>
      <c r="Y251" s="277"/>
      <c r="Z251" s="277"/>
      <c r="AA251" s="277"/>
      <c r="AB251" s="345"/>
      <c r="AC251" s="345"/>
      <c r="AD251" s="345"/>
      <c r="AE251" s="345"/>
      <c r="AF251" s="345"/>
      <c r="AG251" s="345"/>
    </row>
    <row r="252" spans="1:33" ht="12">
      <c r="A252" s="317"/>
      <c r="B252" s="345"/>
      <c r="C252" s="345"/>
      <c r="D252" s="320"/>
      <c r="E252" s="375"/>
      <c r="F252" s="320"/>
      <c r="G252" s="320"/>
      <c r="H252" s="320"/>
      <c r="I252" s="320"/>
      <c r="J252" s="320"/>
      <c r="K252" s="320"/>
      <c r="L252" s="320"/>
      <c r="M252" s="320"/>
      <c r="N252" s="320"/>
      <c r="O252" s="345"/>
      <c r="P252" s="320"/>
      <c r="Q252" s="320"/>
      <c r="R252" s="320"/>
      <c r="S252" s="320"/>
      <c r="T252" s="320"/>
      <c r="U252" s="320"/>
      <c r="V252" s="320"/>
      <c r="W252" s="320"/>
      <c r="X252" s="320"/>
      <c r="Y252" s="320"/>
      <c r="Z252" s="320"/>
      <c r="AA252" s="320"/>
      <c r="AB252" s="345"/>
      <c r="AC252" s="345"/>
      <c r="AD252" s="345"/>
      <c r="AE252" s="345"/>
      <c r="AF252" s="345"/>
      <c r="AG252" s="345"/>
    </row>
    <row r="253" spans="1:33" ht="12">
      <c r="A253" s="317"/>
      <c r="B253" s="345"/>
      <c r="C253" s="345"/>
      <c r="D253" s="319"/>
      <c r="E253" s="374" t="s">
        <v>233</v>
      </c>
      <c r="F253" s="277" t="s">
        <v>831</v>
      </c>
      <c r="G253" s="277"/>
      <c r="H253" s="277"/>
      <c r="I253" s="277"/>
      <c r="J253" s="277"/>
      <c r="K253" s="277"/>
      <c r="L253" s="277"/>
      <c r="M253" s="277"/>
      <c r="N253" s="277"/>
      <c r="O253" s="381"/>
      <c r="P253" s="277" t="s">
        <v>809</v>
      </c>
      <c r="Q253" s="345"/>
      <c r="R253" s="345"/>
      <c r="S253" s="345"/>
      <c r="T253" s="345"/>
      <c r="U253" s="345"/>
      <c r="V253" s="345"/>
      <c r="W253" s="345"/>
      <c r="X253" s="345"/>
      <c r="Y253" s="345"/>
      <c r="Z253" s="345"/>
      <c r="AA253" s="345"/>
      <c r="AB253" s="345"/>
      <c r="AC253" s="345"/>
      <c r="AD253" s="345"/>
      <c r="AE253" s="345"/>
      <c r="AF253" s="345"/>
      <c r="AG253" s="345"/>
    </row>
    <row r="254" spans="1:33" ht="12">
      <c r="A254" s="317"/>
      <c r="B254" s="345"/>
      <c r="C254" s="345"/>
      <c r="D254" s="319"/>
      <c r="E254" s="380"/>
      <c r="F254" s="277"/>
      <c r="G254" s="277"/>
      <c r="H254" s="277"/>
      <c r="I254" s="277"/>
      <c r="J254" s="277"/>
      <c r="K254" s="277"/>
      <c r="L254" s="277"/>
      <c r="M254" s="277"/>
      <c r="N254" s="277"/>
      <c r="O254" s="380"/>
      <c r="P254" s="277"/>
      <c r="Q254" s="345"/>
      <c r="R254" s="345"/>
      <c r="S254" s="345"/>
      <c r="T254" s="345"/>
      <c r="U254" s="345"/>
      <c r="V254" s="345"/>
      <c r="W254" s="345"/>
      <c r="X254" s="345"/>
      <c r="Y254" s="345"/>
      <c r="Z254" s="345"/>
      <c r="AA254" s="345"/>
      <c r="AB254" s="345"/>
      <c r="AC254" s="345"/>
      <c r="AD254" s="345"/>
      <c r="AE254" s="345"/>
      <c r="AF254" s="345"/>
      <c r="AG254" s="345"/>
    </row>
    <row r="255" spans="1:33" ht="12">
      <c r="A255" s="317"/>
      <c r="B255" s="345"/>
      <c r="C255" s="345"/>
      <c r="D255" s="319"/>
      <c r="E255" s="381"/>
      <c r="F255" s="277" t="s">
        <v>812</v>
      </c>
      <c r="G255" s="277"/>
      <c r="H255" s="277"/>
      <c r="I255" s="277"/>
      <c r="J255" s="375" t="s">
        <v>807</v>
      </c>
      <c r="K255" s="440"/>
      <c r="L255" s="441"/>
      <c r="M255" s="441"/>
      <c r="N255" s="441"/>
      <c r="O255" s="441"/>
      <c r="P255" s="442"/>
      <c r="Q255" s="382" t="s">
        <v>234</v>
      </c>
      <c r="R255" s="382"/>
      <c r="S255" s="345"/>
      <c r="T255" s="345"/>
      <c r="U255" s="345"/>
      <c r="V255" s="345"/>
      <c r="W255" s="345"/>
      <c r="X255" s="345"/>
      <c r="Y255" s="345"/>
      <c r="Z255" s="345"/>
      <c r="AA255" s="345"/>
      <c r="AB255" s="345"/>
      <c r="AC255" s="345"/>
      <c r="AD255" s="345"/>
      <c r="AE255" s="345"/>
      <c r="AF255" s="345"/>
      <c r="AG255" s="345"/>
    </row>
    <row r="256" spans="1:33" ht="12">
      <c r="A256" s="317"/>
      <c r="B256" s="345"/>
      <c r="C256" s="345"/>
      <c r="D256" s="319"/>
      <c r="E256" s="380"/>
      <c r="F256" s="277"/>
      <c r="G256" s="277"/>
      <c r="H256" s="277"/>
      <c r="I256" s="277"/>
      <c r="J256" s="277"/>
      <c r="K256" s="277"/>
      <c r="L256" s="277"/>
      <c r="M256" s="277"/>
      <c r="N256" s="277"/>
      <c r="O256" s="380"/>
      <c r="P256" s="277"/>
      <c r="Q256" s="345"/>
      <c r="R256" s="345"/>
      <c r="S256" s="345"/>
      <c r="T256" s="345"/>
      <c r="U256" s="345"/>
      <c r="V256" s="345"/>
      <c r="W256" s="345"/>
      <c r="X256" s="345"/>
      <c r="Y256" s="345"/>
      <c r="Z256" s="345"/>
      <c r="AA256" s="345"/>
      <c r="AB256" s="345"/>
      <c r="AC256" s="345"/>
      <c r="AD256" s="345"/>
      <c r="AE256" s="345"/>
      <c r="AF256" s="345"/>
      <c r="AG256" s="345"/>
    </row>
    <row r="257" spans="1:33" ht="12">
      <c r="A257" s="317"/>
      <c r="B257" s="345"/>
      <c r="C257" s="345" t="s">
        <v>828</v>
      </c>
      <c r="D257" s="319"/>
      <c r="E257" s="380"/>
      <c r="F257" s="277"/>
      <c r="G257" s="277"/>
      <c r="H257" s="277"/>
      <c r="I257" s="277"/>
      <c r="J257" s="277"/>
      <c r="K257" s="277"/>
      <c r="L257" s="277"/>
      <c r="M257" s="277"/>
      <c r="N257" s="277"/>
      <c r="O257" s="380"/>
      <c r="P257" s="277"/>
      <c r="Q257" s="345"/>
      <c r="R257" s="345"/>
      <c r="S257" s="345"/>
      <c r="T257" s="345"/>
      <c r="U257" s="345"/>
      <c r="V257" s="345"/>
      <c r="W257" s="345"/>
      <c r="X257" s="345"/>
      <c r="Y257" s="345"/>
      <c r="Z257" s="345"/>
      <c r="AA257" s="345"/>
      <c r="AB257" s="345"/>
      <c r="AC257" s="345"/>
      <c r="AD257" s="345"/>
      <c r="AE257" s="345"/>
      <c r="AF257" s="345"/>
      <c r="AG257" s="345"/>
    </row>
    <row r="258" spans="1:33" ht="12">
      <c r="A258" s="317"/>
      <c r="B258" s="345"/>
      <c r="C258" s="345"/>
      <c r="D258" s="319"/>
      <c r="E258" s="380"/>
      <c r="F258" s="277"/>
      <c r="G258" s="277"/>
      <c r="H258" s="277"/>
      <c r="I258" s="277"/>
      <c r="J258" s="277"/>
      <c r="K258" s="277"/>
      <c r="L258" s="277"/>
      <c r="M258" s="277"/>
      <c r="N258" s="277"/>
      <c r="O258" s="380"/>
      <c r="P258" s="277"/>
      <c r="Q258" s="345"/>
      <c r="R258" s="345"/>
      <c r="S258" s="345"/>
      <c r="T258" s="345"/>
      <c r="U258" s="345"/>
      <c r="V258" s="345"/>
      <c r="W258" s="345"/>
      <c r="X258" s="345"/>
      <c r="Y258" s="345"/>
      <c r="Z258" s="345"/>
      <c r="AA258" s="345"/>
      <c r="AB258" s="345"/>
      <c r="AC258" s="345"/>
      <c r="AD258" s="345"/>
      <c r="AE258" s="345"/>
      <c r="AF258" s="345"/>
      <c r="AG258" s="345"/>
    </row>
    <row r="259" spans="1:33" ht="12">
      <c r="A259" s="317"/>
      <c r="B259" s="345"/>
      <c r="C259" s="345"/>
      <c r="D259" s="321" t="s">
        <v>769</v>
      </c>
      <c r="E259" s="320"/>
      <c r="F259" s="375" t="s">
        <v>832</v>
      </c>
      <c r="G259" s="375"/>
      <c r="H259" s="375"/>
      <c r="I259" s="375"/>
      <c r="J259" s="375"/>
      <c r="K259" s="375"/>
      <c r="L259" s="375"/>
      <c r="M259" s="375"/>
      <c r="N259" s="375"/>
      <c r="O259" s="375"/>
      <c r="P259" s="375"/>
      <c r="Q259" s="375"/>
      <c r="R259" s="375"/>
      <c r="S259" s="375"/>
      <c r="T259" s="375"/>
      <c r="U259" s="375"/>
      <c r="V259" s="375"/>
      <c r="W259" s="375"/>
      <c r="X259" s="375"/>
      <c r="Y259" s="375"/>
      <c r="Z259" s="375"/>
      <c r="AA259" s="375"/>
      <c r="AB259" s="375"/>
      <c r="AC259" s="345"/>
      <c r="AD259" s="345"/>
      <c r="AE259" s="345"/>
      <c r="AF259" s="345"/>
      <c r="AG259" s="345"/>
    </row>
    <row r="260" spans="1:33" ht="12">
      <c r="A260" s="317"/>
      <c r="B260" s="345"/>
      <c r="C260" s="345"/>
      <c r="D260" s="319"/>
      <c r="E260" s="319"/>
      <c r="F260" s="319"/>
      <c r="G260" s="319"/>
      <c r="H260" s="319"/>
      <c r="I260" s="319"/>
      <c r="J260" s="319"/>
      <c r="K260" s="319"/>
      <c r="L260" s="319"/>
      <c r="M260" s="319"/>
      <c r="N260" s="319"/>
      <c r="O260" s="319"/>
      <c r="P260" s="319"/>
      <c r="Q260" s="319"/>
      <c r="R260" s="319"/>
      <c r="S260" s="319"/>
      <c r="T260" s="319"/>
      <c r="U260" s="319"/>
      <c r="V260" s="319"/>
      <c r="W260" s="319"/>
      <c r="X260" s="319"/>
      <c r="Y260" s="319"/>
      <c r="Z260" s="319"/>
      <c r="AA260" s="345"/>
      <c r="AB260" s="345"/>
      <c r="AC260" s="345"/>
      <c r="AD260" s="345"/>
      <c r="AE260" s="345"/>
      <c r="AF260" s="345"/>
      <c r="AG260" s="345"/>
    </row>
    <row r="261" spans="1:36" ht="12">
      <c r="A261" s="317"/>
      <c r="B261" s="345"/>
      <c r="C261" s="345"/>
      <c r="D261" s="319"/>
      <c r="E261" s="381"/>
      <c r="F261" s="277" t="s">
        <v>833</v>
      </c>
      <c r="G261" s="277"/>
      <c r="H261" s="277"/>
      <c r="I261" s="277"/>
      <c r="J261" s="277"/>
      <c r="K261" s="277"/>
      <c r="L261" s="277"/>
      <c r="M261" s="277"/>
      <c r="N261" s="277"/>
      <c r="O261" s="319"/>
      <c r="P261" s="277"/>
      <c r="Q261" s="277"/>
      <c r="R261" s="277"/>
      <c r="S261" s="374" t="s">
        <v>233</v>
      </c>
      <c r="T261" s="277" t="s">
        <v>834</v>
      </c>
      <c r="U261" s="277"/>
      <c r="V261" s="277"/>
      <c r="W261" s="319"/>
      <c r="X261" s="319"/>
      <c r="Y261" s="319"/>
      <c r="Z261" s="319"/>
      <c r="AA261" s="345"/>
      <c r="AB261" s="345"/>
      <c r="AC261" s="345"/>
      <c r="AD261" s="345"/>
      <c r="AE261" s="345"/>
      <c r="AF261" s="345"/>
      <c r="AG261" s="345"/>
      <c r="AJ261" s="371">
        <f>IF(E261="","","新規利用")</f>
      </c>
    </row>
    <row r="262" spans="1:38" ht="12">
      <c r="A262" s="317"/>
      <c r="B262" s="345"/>
      <c r="C262" s="345"/>
      <c r="D262" s="319"/>
      <c r="E262" s="380"/>
      <c r="F262" s="277"/>
      <c r="G262" s="277"/>
      <c r="H262" s="277"/>
      <c r="I262" s="277"/>
      <c r="J262" s="277"/>
      <c r="K262" s="277"/>
      <c r="L262" s="277"/>
      <c r="M262" s="277"/>
      <c r="N262" s="277"/>
      <c r="O262" s="319"/>
      <c r="P262" s="277"/>
      <c r="Q262" s="277"/>
      <c r="R262" s="277"/>
      <c r="S262" s="380"/>
      <c r="T262" s="277"/>
      <c r="U262" s="277"/>
      <c r="V262" s="277"/>
      <c r="W262" s="319"/>
      <c r="X262" s="319"/>
      <c r="Y262" s="319"/>
      <c r="Z262" s="319"/>
      <c r="AA262" s="345"/>
      <c r="AB262" s="345"/>
      <c r="AC262" s="345"/>
      <c r="AD262" s="345"/>
      <c r="AE262" s="345"/>
      <c r="AF262" s="345"/>
      <c r="AG262" s="345"/>
      <c r="AL262" s="272" t="s">
        <v>906</v>
      </c>
    </row>
    <row r="263" spans="1:40" ht="12">
      <c r="A263" s="317"/>
      <c r="B263" s="345"/>
      <c r="C263" s="345"/>
      <c r="D263" s="321" t="s">
        <v>819</v>
      </c>
      <c r="E263" s="320"/>
      <c r="F263" s="375" t="s">
        <v>835</v>
      </c>
      <c r="G263" s="277"/>
      <c r="H263" s="277"/>
      <c r="I263" s="277"/>
      <c r="J263" s="277"/>
      <c r="K263" s="277"/>
      <c r="L263" s="277"/>
      <c r="M263" s="277"/>
      <c r="N263" s="277"/>
      <c r="O263" s="319"/>
      <c r="P263" s="277"/>
      <c r="Q263" s="277"/>
      <c r="R263" s="277"/>
      <c r="S263" s="380"/>
      <c r="T263" s="277"/>
      <c r="U263" s="277"/>
      <c r="V263" s="277"/>
      <c r="W263" s="319"/>
      <c r="X263" s="319"/>
      <c r="Y263" s="319"/>
      <c r="Z263" s="319"/>
      <c r="AA263" s="345"/>
      <c r="AB263" s="345"/>
      <c r="AC263" s="345"/>
      <c r="AD263" s="345"/>
      <c r="AE263" s="345"/>
      <c r="AF263" s="345"/>
      <c r="AG263" s="345"/>
      <c r="AJ263" s="371" t="str">
        <f>IF(S261="","","FITから移行利用")</f>
        <v>FITから移行利用</v>
      </c>
      <c r="AL263" s="419" t="str">
        <f>AJ261&amp;AJ263</f>
        <v>FITから移行利用</v>
      </c>
      <c r="AM263" s="420"/>
      <c r="AN263" s="421"/>
    </row>
    <row r="264" spans="1:33" ht="12">
      <c r="A264" s="317"/>
      <c r="B264" s="345"/>
      <c r="C264" s="345"/>
      <c r="D264" s="319"/>
      <c r="E264" s="380"/>
      <c r="F264" s="277"/>
      <c r="G264" s="277"/>
      <c r="H264" s="277"/>
      <c r="I264" s="277"/>
      <c r="J264" s="277"/>
      <c r="K264" s="277"/>
      <c r="L264" s="277"/>
      <c r="M264" s="277"/>
      <c r="N264" s="277"/>
      <c r="O264" s="319"/>
      <c r="P264" s="277"/>
      <c r="Q264" s="277"/>
      <c r="R264" s="277"/>
      <c r="S264" s="380"/>
      <c r="T264" s="277"/>
      <c r="U264" s="277"/>
      <c r="V264" s="277"/>
      <c r="W264" s="319"/>
      <c r="X264" s="319"/>
      <c r="Y264" s="319"/>
      <c r="Z264" s="319"/>
      <c r="AA264" s="345"/>
      <c r="AB264" s="345"/>
      <c r="AC264" s="345"/>
      <c r="AD264" s="345"/>
      <c r="AE264" s="345"/>
      <c r="AF264" s="345"/>
      <c r="AG264" s="345"/>
    </row>
    <row r="265" spans="1:33" ht="12">
      <c r="A265" s="317"/>
      <c r="B265" s="345"/>
      <c r="C265" s="345"/>
      <c r="D265" s="319"/>
      <c r="E265" s="374" t="s">
        <v>233</v>
      </c>
      <c r="F265" s="277" t="s">
        <v>836</v>
      </c>
      <c r="G265" s="277"/>
      <c r="H265" s="277"/>
      <c r="I265" s="277"/>
      <c r="J265" s="277"/>
      <c r="K265" s="277"/>
      <c r="L265" s="277"/>
      <c r="M265" s="277"/>
      <c r="N265" s="277"/>
      <c r="O265" s="319"/>
      <c r="P265" s="277"/>
      <c r="Q265" s="277"/>
      <c r="R265" s="319"/>
      <c r="S265" s="381"/>
      <c r="T265" s="277" t="s">
        <v>838</v>
      </c>
      <c r="U265" s="277"/>
      <c r="V265" s="277"/>
      <c r="W265" s="319"/>
      <c r="X265" s="319"/>
      <c r="Y265" s="319"/>
      <c r="Z265" s="319"/>
      <c r="AA265" s="345"/>
      <c r="AB265" s="345"/>
      <c r="AC265" s="345"/>
      <c r="AD265" s="345"/>
      <c r="AE265" s="345"/>
      <c r="AF265" s="345"/>
      <c r="AG265" s="345"/>
    </row>
    <row r="266" spans="1:36" ht="12">
      <c r="A266" s="317"/>
      <c r="B266" s="345"/>
      <c r="C266" s="345"/>
      <c r="D266" s="319"/>
      <c r="E266" s="380"/>
      <c r="F266" s="277"/>
      <c r="G266" s="277"/>
      <c r="H266" s="277"/>
      <c r="I266" s="277"/>
      <c r="J266" s="277"/>
      <c r="K266" s="277"/>
      <c r="L266" s="277"/>
      <c r="M266" s="277"/>
      <c r="N266" s="277"/>
      <c r="O266" s="319"/>
      <c r="P266" s="277"/>
      <c r="Q266" s="277"/>
      <c r="R266" s="319"/>
      <c r="S266" s="380"/>
      <c r="T266" s="277"/>
      <c r="U266" s="277"/>
      <c r="V266" s="277"/>
      <c r="W266" s="319"/>
      <c r="X266" s="319"/>
      <c r="Y266" s="319"/>
      <c r="Z266" s="319"/>
      <c r="AA266" s="345"/>
      <c r="AB266" s="345"/>
      <c r="AC266" s="345"/>
      <c r="AD266" s="345"/>
      <c r="AE266" s="345"/>
      <c r="AF266" s="345"/>
      <c r="AG266" s="345"/>
      <c r="AJ266" s="371" t="str">
        <f>IF(E265="","","市場")</f>
        <v>市場</v>
      </c>
    </row>
    <row r="267" spans="1:33" ht="12">
      <c r="A267" s="317"/>
      <c r="B267" s="345"/>
      <c r="C267" s="345"/>
      <c r="D267" s="319"/>
      <c r="E267" s="381"/>
      <c r="F267" s="277" t="s">
        <v>837</v>
      </c>
      <c r="G267" s="320"/>
      <c r="H267" s="320"/>
      <c r="I267" s="320"/>
      <c r="J267" s="277"/>
      <c r="K267" s="277"/>
      <c r="L267" s="277"/>
      <c r="M267" s="277"/>
      <c r="N267" s="277"/>
      <c r="O267" s="319"/>
      <c r="P267" s="277"/>
      <c r="Q267" s="277"/>
      <c r="R267" s="319"/>
      <c r="S267" s="381"/>
      <c r="T267" s="277" t="s">
        <v>790</v>
      </c>
      <c r="U267" s="320"/>
      <c r="V267" s="320"/>
      <c r="W267" s="320"/>
      <c r="X267" s="375" t="s">
        <v>807</v>
      </c>
      <c r="Y267" s="440"/>
      <c r="Z267" s="441"/>
      <c r="AA267" s="441"/>
      <c r="AB267" s="441"/>
      <c r="AC267" s="441"/>
      <c r="AD267" s="442"/>
      <c r="AE267" s="382" t="s">
        <v>234</v>
      </c>
      <c r="AF267" s="345"/>
      <c r="AG267" s="345"/>
    </row>
    <row r="268" spans="1:36" ht="12">
      <c r="A268" s="317"/>
      <c r="B268" s="345"/>
      <c r="C268" s="345"/>
      <c r="D268" s="320"/>
      <c r="E268" s="375"/>
      <c r="F268" s="320"/>
      <c r="G268" s="320"/>
      <c r="H268" s="320"/>
      <c r="I268" s="320"/>
      <c r="J268" s="320"/>
      <c r="K268" s="320"/>
      <c r="L268" s="320"/>
      <c r="M268" s="320"/>
      <c r="N268" s="320"/>
      <c r="O268" s="345"/>
      <c r="P268" s="320"/>
      <c r="Q268" s="320"/>
      <c r="R268" s="320"/>
      <c r="S268" s="320"/>
      <c r="T268" s="320"/>
      <c r="U268" s="320"/>
      <c r="V268" s="320"/>
      <c r="W268" s="320"/>
      <c r="X268" s="320"/>
      <c r="Y268" s="320"/>
      <c r="Z268" s="320"/>
      <c r="AA268" s="320"/>
      <c r="AB268" s="345"/>
      <c r="AC268" s="345"/>
      <c r="AD268" s="345"/>
      <c r="AE268" s="345"/>
      <c r="AF268" s="345"/>
      <c r="AG268" s="345"/>
      <c r="AJ268" s="371">
        <f>IF(S265="","","小売電気事業者")</f>
      </c>
    </row>
    <row r="269" spans="1:38" ht="12">
      <c r="A269" s="317"/>
      <c r="B269" s="345"/>
      <c r="C269" s="345"/>
      <c r="D269" s="321" t="s">
        <v>822</v>
      </c>
      <c r="E269" s="320"/>
      <c r="F269" s="375" t="s">
        <v>839</v>
      </c>
      <c r="G269" s="375"/>
      <c r="H269" s="375"/>
      <c r="I269" s="375"/>
      <c r="J269" s="375"/>
      <c r="K269" s="375"/>
      <c r="L269" s="375"/>
      <c r="M269" s="375"/>
      <c r="N269" s="375"/>
      <c r="O269" s="375"/>
      <c r="P269" s="375"/>
      <c r="Q269" s="375"/>
      <c r="R269" s="375"/>
      <c r="S269" s="375"/>
      <c r="T269" s="375"/>
      <c r="U269" s="375"/>
      <c r="V269" s="375"/>
      <c r="W269" s="375"/>
      <c r="X269" s="375"/>
      <c r="Y269" s="375"/>
      <c r="Z269" s="375"/>
      <c r="AA269" s="375"/>
      <c r="AB269" s="375"/>
      <c r="AC269" s="345"/>
      <c r="AD269" s="345"/>
      <c r="AE269" s="345"/>
      <c r="AF269" s="345"/>
      <c r="AG269" s="345"/>
      <c r="AL269" s="272" t="s">
        <v>906</v>
      </c>
    </row>
    <row r="270" spans="1:40" ht="12">
      <c r="A270" s="317"/>
      <c r="B270" s="345"/>
      <c r="C270" s="345"/>
      <c r="D270" s="319"/>
      <c r="E270" s="319"/>
      <c r="F270" s="319"/>
      <c r="G270" s="319"/>
      <c r="H270" s="319"/>
      <c r="I270" s="319"/>
      <c r="J270" s="319"/>
      <c r="K270" s="319"/>
      <c r="L270" s="319"/>
      <c r="M270" s="319"/>
      <c r="N270" s="319"/>
      <c r="O270" s="319"/>
      <c r="P270" s="319"/>
      <c r="Q270" s="319"/>
      <c r="R270" s="319"/>
      <c r="S270" s="319"/>
      <c r="T270" s="319"/>
      <c r="U270" s="319"/>
      <c r="V270" s="319"/>
      <c r="W270" s="319"/>
      <c r="X270" s="319"/>
      <c r="Y270" s="319"/>
      <c r="Z270" s="319"/>
      <c r="AA270" s="345"/>
      <c r="AB270" s="345"/>
      <c r="AC270" s="345"/>
      <c r="AD270" s="345"/>
      <c r="AE270" s="345"/>
      <c r="AF270" s="345"/>
      <c r="AG270" s="345"/>
      <c r="AJ270" s="371">
        <f>IF(E267="","","アグリゲーター")</f>
      </c>
      <c r="AL270" s="419" t="str">
        <f>AJ266&amp;AJ268&amp;AJ270&amp;AJ272</f>
        <v>市場</v>
      </c>
      <c r="AM270" s="420"/>
      <c r="AN270" s="421"/>
    </row>
    <row r="271" spans="1:33" ht="12">
      <c r="A271" s="317"/>
      <c r="B271" s="345"/>
      <c r="C271" s="345"/>
      <c r="D271" s="319"/>
      <c r="E271" s="381"/>
      <c r="F271" s="277" t="s">
        <v>159</v>
      </c>
      <c r="G271" s="277"/>
      <c r="H271" s="277"/>
      <c r="I271" s="277"/>
      <c r="J271" s="277"/>
      <c r="K271" s="277"/>
      <c r="L271" s="277"/>
      <c r="M271" s="277"/>
      <c r="N271" s="277"/>
      <c r="O271" s="319"/>
      <c r="P271" s="277"/>
      <c r="Q271" s="277"/>
      <c r="R271" s="319"/>
      <c r="S271" s="381"/>
      <c r="T271" s="277" t="s">
        <v>748</v>
      </c>
      <c r="U271" s="277"/>
      <c r="V271" s="277"/>
      <c r="W271" s="277"/>
      <c r="X271" s="277"/>
      <c r="Y271" s="277"/>
      <c r="Z271" s="277"/>
      <c r="AA271" s="277"/>
      <c r="AB271" s="345"/>
      <c r="AC271" s="345"/>
      <c r="AD271" s="345"/>
      <c r="AE271" s="345"/>
      <c r="AF271" s="345"/>
      <c r="AG271" s="345"/>
    </row>
    <row r="272" spans="1:36" ht="12">
      <c r="A272" s="317"/>
      <c r="B272" s="345"/>
      <c r="C272" s="345"/>
      <c r="D272" s="320"/>
      <c r="E272" s="375"/>
      <c r="F272" s="320"/>
      <c r="G272" s="320"/>
      <c r="H272" s="320"/>
      <c r="I272" s="320"/>
      <c r="J272" s="320"/>
      <c r="K272" s="320"/>
      <c r="L272" s="320"/>
      <c r="M272" s="320"/>
      <c r="N272" s="320"/>
      <c r="O272" s="345"/>
      <c r="P272" s="320"/>
      <c r="Q272" s="320"/>
      <c r="R272" s="319"/>
      <c r="S272" s="320"/>
      <c r="T272" s="320"/>
      <c r="U272" s="320"/>
      <c r="V272" s="320"/>
      <c r="W272" s="320"/>
      <c r="X272" s="320"/>
      <c r="Y272" s="320"/>
      <c r="Z272" s="320"/>
      <c r="AA272" s="320"/>
      <c r="AB272" s="345"/>
      <c r="AC272" s="345"/>
      <c r="AD272" s="345"/>
      <c r="AE272" s="345"/>
      <c r="AF272" s="345"/>
      <c r="AG272" s="345"/>
      <c r="AJ272" s="371">
        <f>IF(S267="","","その他")</f>
      </c>
    </row>
    <row r="273" spans="1:33" ht="12">
      <c r="A273" s="317"/>
      <c r="B273" s="345"/>
      <c r="C273" s="345"/>
      <c r="D273" s="320"/>
      <c r="E273" s="381"/>
      <c r="F273" s="277" t="s">
        <v>820</v>
      </c>
      <c r="G273" s="277"/>
      <c r="H273" s="277"/>
      <c r="I273" s="277"/>
      <c r="J273" s="277"/>
      <c r="K273" s="277"/>
      <c r="L273" s="277"/>
      <c r="M273" s="277"/>
      <c r="N273" s="277"/>
      <c r="O273" s="319"/>
      <c r="P273" s="277"/>
      <c r="Q273" s="277"/>
      <c r="R273" s="319"/>
      <c r="S273" s="381"/>
      <c r="T273" s="277" t="s">
        <v>825</v>
      </c>
      <c r="U273" s="320"/>
      <c r="V273" s="320"/>
      <c r="W273" s="320"/>
      <c r="X273" s="320"/>
      <c r="Y273" s="320"/>
      <c r="Z273" s="320"/>
      <c r="AA273" s="320"/>
      <c r="AB273" s="345"/>
      <c r="AC273" s="345"/>
      <c r="AD273" s="345"/>
      <c r="AE273" s="345"/>
      <c r="AF273" s="345"/>
      <c r="AG273" s="345"/>
    </row>
    <row r="274" spans="1:33" ht="12">
      <c r="A274" s="317"/>
      <c r="B274" s="345"/>
      <c r="C274" s="345"/>
      <c r="D274" s="320"/>
      <c r="E274" s="375"/>
      <c r="F274" s="320"/>
      <c r="G274" s="320"/>
      <c r="H274" s="320"/>
      <c r="I274" s="320"/>
      <c r="J274" s="320"/>
      <c r="K274" s="320"/>
      <c r="L274" s="320"/>
      <c r="M274" s="320"/>
      <c r="N274" s="320"/>
      <c r="O274" s="345"/>
      <c r="P274" s="320"/>
      <c r="Q274" s="320"/>
      <c r="R274" s="320"/>
      <c r="S274" s="320"/>
      <c r="T274" s="320"/>
      <c r="U274" s="320"/>
      <c r="V274" s="320"/>
      <c r="W274" s="320"/>
      <c r="X274" s="320"/>
      <c r="Y274" s="320"/>
      <c r="Z274" s="320"/>
      <c r="AA274" s="320"/>
      <c r="AB274" s="345"/>
      <c r="AC274" s="345"/>
      <c r="AD274" s="345"/>
      <c r="AE274" s="345"/>
      <c r="AF274" s="345"/>
      <c r="AG274" s="345"/>
    </row>
    <row r="275" spans="1:33" ht="12">
      <c r="A275" s="317"/>
      <c r="B275" s="345"/>
      <c r="C275" s="345"/>
      <c r="D275" s="320"/>
      <c r="E275" s="381"/>
      <c r="F275" s="277" t="s">
        <v>821</v>
      </c>
      <c r="G275" s="320"/>
      <c r="H275" s="320"/>
      <c r="I275" s="320"/>
      <c r="J275" s="375" t="s">
        <v>807</v>
      </c>
      <c r="K275" s="440"/>
      <c r="L275" s="441"/>
      <c r="M275" s="441"/>
      <c r="N275" s="441"/>
      <c r="O275" s="441"/>
      <c r="P275" s="442"/>
      <c r="Q275" s="382" t="s">
        <v>234</v>
      </c>
      <c r="R275" s="345"/>
      <c r="S275" s="320"/>
      <c r="T275" s="320"/>
      <c r="U275" s="320"/>
      <c r="V275" s="320"/>
      <c r="W275" s="320"/>
      <c r="X275" s="320"/>
      <c r="Y275" s="320"/>
      <c r="Z275" s="320"/>
      <c r="AA275" s="320"/>
      <c r="AB275" s="345"/>
      <c r="AC275" s="345"/>
      <c r="AD275" s="345"/>
      <c r="AE275" s="345"/>
      <c r="AF275" s="345"/>
      <c r="AG275" s="345"/>
    </row>
    <row r="276" spans="1:33" ht="12">
      <c r="A276" s="317"/>
      <c r="B276" s="345"/>
      <c r="C276" s="345"/>
      <c r="D276" s="320"/>
      <c r="E276" s="380"/>
      <c r="F276" s="277"/>
      <c r="G276" s="277"/>
      <c r="H276" s="277"/>
      <c r="I276" s="277"/>
      <c r="J276" s="277"/>
      <c r="K276" s="277"/>
      <c r="L276" s="277"/>
      <c r="M276" s="277"/>
      <c r="N276" s="277"/>
      <c r="O276" s="319"/>
      <c r="P276" s="277"/>
      <c r="Q276" s="277"/>
      <c r="R276" s="319"/>
      <c r="S276" s="320"/>
      <c r="T276" s="320"/>
      <c r="U276" s="320"/>
      <c r="V276" s="320"/>
      <c r="W276" s="320"/>
      <c r="X276" s="320"/>
      <c r="Y276" s="320"/>
      <c r="Z276" s="320"/>
      <c r="AA276" s="320"/>
      <c r="AB276" s="345"/>
      <c r="AC276" s="345"/>
      <c r="AD276" s="345"/>
      <c r="AE276" s="345"/>
      <c r="AF276" s="345"/>
      <c r="AG276" s="345"/>
    </row>
    <row r="277" spans="1:33" ht="12">
      <c r="A277" s="317"/>
      <c r="B277" s="345"/>
      <c r="C277" s="345"/>
      <c r="D277" s="321" t="s">
        <v>823</v>
      </c>
      <c r="E277" s="320"/>
      <c r="F277" s="375" t="s">
        <v>840</v>
      </c>
      <c r="G277" s="375"/>
      <c r="H277" s="375"/>
      <c r="I277" s="375"/>
      <c r="J277" s="375"/>
      <c r="K277" s="375"/>
      <c r="L277" s="375"/>
      <c r="M277" s="375"/>
      <c r="N277" s="375"/>
      <c r="O277" s="375"/>
      <c r="P277" s="375"/>
      <c r="Q277" s="375"/>
      <c r="R277" s="375"/>
      <c r="S277" s="375"/>
      <c r="T277" s="375"/>
      <c r="U277" s="375"/>
      <c r="V277" s="375"/>
      <c r="W277" s="375"/>
      <c r="X277" s="375"/>
      <c r="Y277" s="375"/>
      <c r="Z277" s="375"/>
      <c r="AA277" s="375"/>
      <c r="AB277" s="375"/>
      <c r="AC277" s="345"/>
      <c r="AD277" s="345"/>
      <c r="AE277" s="345"/>
      <c r="AF277" s="345"/>
      <c r="AG277" s="345"/>
    </row>
    <row r="278" spans="1:33" ht="12">
      <c r="A278" s="317"/>
      <c r="B278" s="345"/>
      <c r="C278" s="345"/>
      <c r="D278" s="319"/>
      <c r="E278" s="319"/>
      <c r="F278" s="319"/>
      <c r="G278" s="319"/>
      <c r="H278" s="319"/>
      <c r="I278" s="319"/>
      <c r="J278" s="319"/>
      <c r="K278" s="319"/>
      <c r="L278" s="319"/>
      <c r="M278" s="319"/>
      <c r="N278" s="319"/>
      <c r="O278" s="319"/>
      <c r="P278" s="319"/>
      <c r="Q278" s="319"/>
      <c r="R278" s="319"/>
      <c r="S278" s="319"/>
      <c r="T278" s="319"/>
      <c r="U278" s="319"/>
      <c r="V278" s="319"/>
      <c r="W278" s="319"/>
      <c r="X278" s="319"/>
      <c r="Y278" s="319"/>
      <c r="Z278" s="319"/>
      <c r="AA278" s="345"/>
      <c r="AB278" s="345"/>
      <c r="AC278" s="345"/>
      <c r="AD278" s="345"/>
      <c r="AE278" s="345"/>
      <c r="AF278" s="345"/>
      <c r="AG278" s="345"/>
    </row>
    <row r="279" spans="1:33" ht="12">
      <c r="A279" s="317"/>
      <c r="B279" s="345"/>
      <c r="C279" s="345"/>
      <c r="D279" s="319"/>
      <c r="E279" s="381"/>
      <c r="F279" s="277" t="s">
        <v>725</v>
      </c>
      <c r="G279" s="277"/>
      <c r="H279" s="277"/>
      <c r="I279" s="277"/>
      <c r="J279" s="277"/>
      <c r="K279" s="277"/>
      <c r="L279" s="277"/>
      <c r="M279" s="277"/>
      <c r="N279" s="277"/>
      <c r="O279" s="319"/>
      <c r="P279" s="277"/>
      <c r="Q279" s="277"/>
      <c r="R279" s="319"/>
      <c r="S279" s="374" t="s">
        <v>233</v>
      </c>
      <c r="T279" s="277" t="s">
        <v>726</v>
      </c>
      <c r="U279" s="277"/>
      <c r="V279" s="277"/>
      <c r="W279" s="277"/>
      <c r="X279" s="277"/>
      <c r="Y279" s="277"/>
      <c r="Z279" s="277"/>
      <c r="AA279" s="277"/>
      <c r="AB279" s="345"/>
      <c r="AC279" s="345"/>
      <c r="AD279" s="345"/>
      <c r="AE279" s="345"/>
      <c r="AF279" s="345"/>
      <c r="AG279" s="345"/>
    </row>
    <row r="280" spans="1:33" ht="12">
      <c r="A280" s="317"/>
      <c r="B280" s="345"/>
      <c r="C280" s="345"/>
      <c r="D280" s="320"/>
      <c r="E280" s="380"/>
      <c r="F280" s="277"/>
      <c r="G280" s="277"/>
      <c r="H280" s="277"/>
      <c r="I280" s="277"/>
      <c r="J280" s="277"/>
      <c r="K280" s="277"/>
      <c r="L280" s="277"/>
      <c r="M280" s="277"/>
      <c r="N280" s="277"/>
      <c r="O280" s="319"/>
      <c r="P280" s="277"/>
      <c r="Q280" s="277"/>
      <c r="R280" s="319"/>
      <c r="S280" s="380"/>
      <c r="T280" s="277"/>
      <c r="U280" s="320"/>
      <c r="V280" s="320"/>
      <c r="W280" s="320"/>
      <c r="X280" s="320"/>
      <c r="Y280" s="320"/>
      <c r="Z280" s="320"/>
      <c r="AA280" s="320"/>
      <c r="AB280" s="345"/>
      <c r="AC280" s="345"/>
      <c r="AD280" s="345"/>
      <c r="AE280" s="345"/>
      <c r="AF280" s="345"/>
      <c r="AG280" s="345"/>
    </row>
    <row r="281" spans="1:33" ht="12">
      <c r="A281" s="317"/>
      <c r="B281" s="345"/>
      <c r="C281" s="345"/>
      <c r="D281" s="321" t="s">
        <v>714</v>
      </c>
      <c r="E281" s="320"/>
      <c r="F281" s="375" t="s">
        <v>841</v>
      </c>
      <c r="G281" s="375"/>
      <c r="H281" s="375"/>
      <c r="I281" s="375"/>
      <c r="J281" s="375"/>
      <c r="K281" s="375"/>
      <c r="L281" s="375"/>
      <c r="M281" s="375"/>
      <c r="N281" s="375"/>
      <c r="O281" s="375"/>
      <c r="P281" s="375"/>
      <c r="Q281" s="375"/>
      <c r="R281" s="375"/>
      <c r="S281" s="375"/>
      <c r="T281" s="375"/>
      <c r="U281" s="375"/>
      <c r="V281" s="375"/>
      <c r="W281" s="375"/>
      <c r="X281" s="375"/>
      <c r="Y281" s="375"/>
      <c r="Z281" s="375"/>
      <c r="AA281" s="375"/>
      <c r="AB281" s="375"/>
      <c r="AC281" s="345"/>
      <c r="AD281" s="345"/>
      <c r="AE281" s="345"/>
      <c r="AF281" s="345"/>
      <c r="AG281" s="345"/>
    </row>
    <row r="282" spans="1:33" ht="12">
      <c r="A282" s="317"/>
      <c r="B282" s="345"/>
      <c r="C282" s="345"/>
      <c r="D282" s="319"/>
      <c r="E282" s="319"/>
      <c r="F282" s="319"/>
      <c r="G282" s="319"/>
      <c r="H282" s="319"/>
      <c r="I282" s="319"/>
      <c r="J282" s="319"/>
      <c r="K282" s="319"/>
      <c r="L282" s="319"/>
      <c r="M282" s="319"/>
      <c r="N282" s="319"/>
      <c r="O282" s="319"/>
      <c r="P282" s="319"/>
      <c r="Q282" s="319"/>
      <c r="R282" s="319"/>
      <c r="S282" s="319"/>
      <c r="T282" s="319"/>
      <c r="U282" s="319"/>
      <c r="V282" s="319"/>
      <c r="W282" s="319"/>
      <c r="X282" s="319"/>
      <c r="Y282" s="319"/>
      <c r="Z282" s="319"/>
      <c r="AA282" s="345"/>
      <c r="AB282" s="345"/>
      <c r="AC282" s="345"/>
      <c r="AD282" s="345"/>
      <c r="AE282" s="345"/>
      <c r="AF282" s="345"/>
      <c r="AG282" s="345"/>
    </row>
    <row r="283" spans="1:33" ht="12">
      <c r="A283" s="317"/>
      <c r="B283" s="345"/>
      <c r="C283" s="345"/>
      <c r="D283" s="319"/>
      <c r="E283" s="381"/>
      <c r="F283" s="277" t="s">
        <v>727</v>
      </c>
      <c r="G283" s="277"/>
      <c r="H283" s="277"/>
      <c r="I283" s="277"/>
      <c r="J283" s="277"/>
      <c r="K283" s="277"/>
      <c r="L283" s="277"/>
      <c r="M283" s="277"/>
      <c r="N283" s="277"/>
      <c r="O283" s="319"/>
      <c r="P283" s="277"/>
      <c r="Q283" s="277"/>
      <c r="R283" s="319"/>
      <c r="S283" s="374" t="s">
        <v>233</v>
      </c>
      <c r="T283" s="277" t="s">
        <v>728</v>
      </c>
      <c r="U283" s="277"/>
      <c r="V283" s="277"/>
      <c r="W283" s="277"/>
      <c r="X283" s="277"/>
      <c r="Y283" s="277"/>
      <c r="Z283" s="277"/>
      <c r="AA283" s="277"/>
      <c r="AB283" s="345"/>
      <c r="AC283" s="345"/>
      <c r="AD283" s="345"/>
      <c r="AE283" s="345"/>
      <c r="AF283" s="345"/>
      <c r="AG283" s="345"/>
    </row>
    <row r="284" spans="1:33" ht="12">
      <c r="A284" s="317"/>
      <c r="B284" s="345"/>
      <c r="C284" s="345"/>
      <c r="D284" s="319"/>
      <c r="E284" s="380"/>
      <c r="F284" s="277"/>
      <c r="G284" s="277"/>
      <c r="H284" s="277"/>
      <c r="I284" s="277"/>
      <c r="J284" s="277"/>
      <c r="K284" s="277"/>
      <c r="L284" s="277"/>
      <c r="M284" s="277"/>
      <c r="N284" s="277"/>
      <c r="O284" s="319"/>
      <c r="P284" s="277"/>
      <c r="Q284" s="277"/>
      <c r="R284" s="319"/>
      <c r="S284" s="380"/>
      <c r="T284" s="277"/>
      <c r="U284" s="277"/>
      <c r="V284" s="277"/>
      <c r="W284" s="277"/>
      <c r="X284" s="277"/>
      <c r="Y284" s="277"/>
      <c r="Z284" s="277"/>
      <c r="AA284" s="277"/>
      <c r="AB284" s="345"/>
      <c r="AC284" s="345"/>
      <c r="AD284" s="345"/>
      <c r="AE284" s="345"/>
      <c r="AF284" s="345"/>
      <c r="AG284" s="345"/>
    </row>
    <row r="285" spans="1:33" ht="12">
      <c r="A285" s="317"/>
      <c r="B285" s="345"/>
      <c r="C285" s="345"/>
      <c r="D285" s="319"/>
      <c r="E285" s="381"/>
      <c r="F285" s="277" t="s">
        <v>729</v>
      </c>
      <c r="G285" s="277"/>
      <c r="H285" s="277"/>
      <c r="I285" s="277"/>
      <c r="J285" s="375" t="s">
        <v>807</v>
      </c>
      <c r="K285" s="440"/>
      <c r="L285" s="441"/>
      <c r="M285" s="441"/>
      <c r="N285" s="441"/>
      <c r="O285" s="441"/>
      <c r="P285" s="441"/>
      <c r="Q285" s="441"/>
      <c r="R285" s="441"/>
      <c r="S285" s="442"/>
      <c r="T285" s="382" t="s">
        <v>234</v>
      </c>
      <c r="U285" s="277"/>
      <c r="V285" s="277"/>
      <c r="W285" s="277"/>
      <c r="X285" s="277"/>
      <c r="Y285" s="277"/>
      <c r="Z285" s="277"/>
      <c r="AA285" s="277"/>
      <c r="AB285" s="345"/>
      <c r="AC285" s="345"/>
      <c r="AD285" s="345"/>
      <c r="AE285" s="345"/>
      <c r="AF285" s="345"/>
      <c r="AG285" s="345"/>
    </row>
    <row r="286" spans="1:33" ht="12">
      <c r="A286" s="317"/>
      <c r="B286" s="345"/>
      <c r="C286" s="345"/>
      <c r="D286" s="320"/>
      <c r="E286" s="380"/>
      <c r="F286" s="277"/>
      <c r="G286" s="277"/>
      <c r="H286" s="277"/>
      <c r="I286" s="277"/>
      <c r="J286" s="277"/>
      <c r="K286" s="277"/>
      <c r="L286" s="277"/>
      <c r="M286" s="277"/>
      <c r="N286" s="277"/>
      <c r="O286" s="319"/>
      <c r="P286" s="277"/>
      <c r="Q286" s="277"/>
      <c r="R286" s="319"/>
      <c r="S286" s="380"/>
      <c r="T286" s="277"/>
      <c r="U286" s="320"/>
      <c r="V286" s="320"/>
      <c r="W286" s="320"/>
      <c r="X286" s="320"/>
      <c r="Y286" s="320"/>
      <c r="Z286" s="320"/>
      <c r="AA286" s="320"/>
      <c r="AB286" s="345"/>
      <c r="AC286" s="345"/>
      <c r="AD286" s="345"/>
      <c r="AE286" s="345"/>
      <c r="AF286" s="345"/>
      <c r="AG286" s="345"/>
    </row>
    <row r="287" spans="1:33" ht="12">
      <c r="A287" s="317"/>
      <c r="B287" s="345"/>
      <c r="C287" s="345"/>
      <c r="D287" s="321" t="s">
        <v>824</v>
      </c>
      <c r="E287" s="320"/>
      <c r="F287" s="375" t="s">
        <v>721</v>
      </c>
      <c r="G287" s="375"/>
      <c r="H287" s="375"/>
      <c r="I287" s="375"/>
      <c r="J287" s="375"/>
      <c r="K287" s="375"/>
      <c r="L287" s="375"/>
      <c r="M287" s="375"/>
      <c r="N287" s="375"/>
      <c r="O287" s="375"/>
      <c r="P287" s="375"/>
      <c r="Q287" s="375"/>
      <c r="R287" s="375"/>
      <c r="S287" s="375"/>
      <c r="T287" s="375"/>
      <c r="U287" s="375"/>
      <c r="V287" s="375"/>
      <c r="W287" s="375"/>
      <c r="X287" s="375"/>
      <c r="Y287" s="375"/>
      <c r="Z287" s="375"/>
      <c r="AA287" s="375"/>
      <c r="AB287" s="375"/>
      <c r="AC287" s="345"/>
      <c r="AD287" s="345"/>
      <c r="AE287" s="345"/>
      <c r="AF287" s="345"/>
      <c r="AG287" s="345"/>
    </row>
    <row r="288" spans="1:33" ht="12">
      <c r="A288" s="317"/>
      <c r="B288" s="345"/>
      <c r="C288" s="345"/>
      <c r="D288" s="319"/>
      <c r="E288" s="319"/>
      <c r="F288" s="319"/>
      <c r="G288" s="319"/>
      <c r="H288" s="319"/>
      <c r="I288" s="319"/>
      <c r="J288" s="319"/>
      <c r="K288" s="319"/>
      <c r="L288" s="319"/>
      <c r="M288" s="319"/>
      <c r="N288" s="319"/>
      <c r="O288" s="319"/>
      <c r="P288" s="319"/>
      <c r="Q288" s="319"/>
      <c r="R288" s="319"/>
      <c r="S288" s="319"/>
      <c r="T288" s="319"/>
      <c r="U288" s="319"/>
      <c r="V288" s="319"/>
      <c r="W288" s="319"/>
      <c r="X288" s="319"/>
      <c r="Y288" s="319"/>
      <c r="Z288" s="319"/>
      <c r="AA288" s="345"/>
      <c r="AB288" s="345"/>
      <c r="AC288" s="345"/>
      <c r="AD288" s="345"/>
      <c r="AE288" s="345"/>
      <c r="AF288" s="345"/>
      <c r="AG288" s="345"/>
    </row>
    <row r="289" spans="1:33" ht="12">
      <c r="A289" s="317"/>
      <c r="B289" s="345"/>
      <c r="C289" s="345"/>
      <c r="D289" s="319"/>
      <c r="E289" s="381"/>
      <c r="F289" s="277" t="s">
        <v>722</v>
      </c>
      <c r="G289" s="277"/>
      <c r="H289" s="277"/>
      <c r="I289" s="277"/>
      <c r="J289" s="277"/>
      <c r="K289" s="277"/>
      <c r="L289" s="277"/>
      <c r="M289" s="277"/>
      <c r="N289" s="277"/>
      <c r="O289" s="277"/>
      <c r="P289" s="277"/>
      <c r="Q289" s="277"/>
      <c r="R289" s="277"/>
      <c r="S289" s="374" t="s">
        <v>233</v>
      </c>
      <c r="T289" s="277" t="s">
        <v>723</v>
      </c>
      <c r="U289" s="277"/>
      <c r="V289" s="277"/>
      <c r="W289" s="277"/>
      <c r="X289" s="277"/>
      <c r="Y289" s="277"/>
      <c r="Z289" s="277"/>
      <c r="AA289" s="277"/>
      <c r="AB289" s="345"/>
      <c r="AC289" s="345"/>
      <c r="AD289" s="345"/>
      <c r="AE289" s="345"/>
      <c r="AF289" s="345"/>
      <c r="AG289" s="345"/>
    </row>
    <row r="290" spans="1:33" ht="12">
      <c r="A290" s="317"/>
      <c r="B290" s="345"/>
      <c r="C290" s="345"/>
      <c r="D290" s="319"/>
      <c r="E290" s="380"/>
      <c r="F290" s="277"/>
      <c r="G290" s="277"/>
      <c r="H290" s="277"/>
      <c r="I290" s="277"/>
      <c r="J290" s="277"/>
      <c r="K290" s="277"/>
      <c r="L290" s="277"/>
      <c r="M290" s="277"/>
      <c r="N290" s="277"/>
      <c r="O290" s="380"/>
      <c r="P290" s="277"/>
      <c r="Q290" s="277"/>
      <c r="R290" s="277"/>
      <c r="S290" s="277"/>
      <c r="T290" s="277"/>
      <c r="U290" s="277"/>
      <c r="V290" s="277"/>
      <c r="W290" s="277"/>
      <c r="X290" s="277"/>
      <c r="Y290" s="277"/>
      <c r="Z290" s="277"/>
      <c r="AA290" s="277"/>
      <c r="AB290" s="345"/>
      <c r="AC290" s="345"/>
      <c r="AD290" s="345"/>
      <c r="AE290" s="345"/>
      <c r="AF290" s="345"/>
      <c r="AG290" s="345"/>
    </row>
    <row r="291" spans="1:34" ht="12">
      <c r="A291" s="317"/>
      <c r="B291" s="345"/>
      <c r="C291" s="345"/>
      <c r="D291" s="319"/>
      <c r="E291" s="381"/>
      <c r="F291" s="277" t="s">
        <v>724</v>
      </c>
      <c r="G291" s="277"/>
      <c r="H291" s="277"/>
      <c r="I291" s="277"/>
      <c r="J291" s="277"/>
      <c r="K291" s="277"/>
      <c r="L291" s="277"/>
      <c r="M291" s="277"/>
      <c r="N291" s="277"/>
      <c r="O291" s="380"/>
      <c r="P291" s="277"/>
      <c r="Q291" s="277"/>
      <c r="R291" s="277"/>
      <c r="S291" s="381"/>
      <c r="T291" s="277" t="s">
        <v>790</v>
      </c>
      <c r="U291" s="277"/>
      <c r="V291" s="277"/>
      <c r="W291" s="277"/>
      <c r="X291" s="375" t="s">
        <v>807</v>
      </c>
      <c r="Y291" s="440"/>
      <c r="Z291" s="441"/>
      <c r="AA291" s="441"/>
      <c r="AB291" s="441"/>
      <c r="AC291" s="441"/>
      <c r="AD291" s="441"/>
      <c r="AE291" s="442"/>
      <c r="AF291" s="382" t="s">
        <v>234</v>
      </c>
      <c r="AG291" s="345"/>
      <c r="AH291" s="382"/>
    </row>
    <row r="292" spans="1:33" ht="12" customHeight="1">
      <c r="A292" s="375"/>
      <c r="B292" s="345"/>
      <c r="C292" s="345"/>
      <c r="D292" s="319"/>
      <c r="E292" s="319"/>
      <c r="F292" s="277"/>
      <c r="G292" s="277"/>
      <c r="H292" s="277"/>
      <c r="I292" s="277"/>
      <c r="J292" s="277"/>
      <c r="K292" s="277"/>
      <c r="L292" s="277"/>
      <c r="M292" s="277"/>
      <c r="N292" s="277"/>
      <c r="O292" s="345"/>
      <c r="P292" s="345"/>
      <c r="Q292" s="345"/>
      <c r="R292" s="345"/>
      <c r="S292" s="345"/>
      <c r="T292" s="345"/>
      <c r="U292" s="345"/>
      <c r="V292" s="345"/>
      <c r="W292" s="345"/>
      <c r="X292" s="345"/>
      <c r="Y292" s="345"/>
      <c r="Z292" s="345"/>
      <c r="AA292" s="345"/>
      <c r="AB292" s="345"/>
      <c r="AC292" s="345"/>
      <c r="AD292" s="345"/>
      <c r="AE292" s="345"/>
      <c r="AF292" s="345"/>
      <c r="AG292" s="345"/>
    </row>
    <row r="293" spans="1:33" ht="12" customHeight="1">
      <c r="A293" s="375"/>
      <c r="B293" s="375" t="s">
        <v>817</v>
      </c>
      <c r="C293" s="345"/>
      <c r="D293" s="317"/>
      <c r="E293" s="319"/>
      <c r="F293" s="277"/>
      <c r="G293" s="277"/>
      <c r="H293" s="277"/>
      <c r="I293" s="277"/>
      <c r="J293" s="277"/>
      <c r="K293" s="277"/>
      <c r="L293" s="277"/>
      <c r="M293" s="277"/>
      <c r="N293" s="277"/>
      <c r="O293" s="345"/>
      <c r="P293" s="345"/>
      <c r="Q293" s="345"/>
      <c r="R293" s="345"/>
      <c r="S293" s="345"/>
      <c r="T293" s="345"/>
      <c r="U293" s="345"/>
      <c r="V293" s="345"/>
      <c r="W293" s="345"/>
      <c r="X293" s="345"/>
      <c r="Y293" s="345"/>
      <c r="Z293" s="345"/>
      <c r="AA293" s="345"/>
      <c r="AB293" s="345"/>
      <c r="AC293" s="345"/>
      <c r="AD293" s="345"/>
      <c r="AE293" s="345"/>
      <c r="AF293" s="345"/>
      <c r="AG293" s="345"/>
    </row>
    <row r="294" spans="1:33" ht="12" customHeight="1">
      <c r="A294" s="375"/>
      <c r="B294" s="345"/>
      <c r="C294" s="345"/>
      <c r="D294" s="317"/>
      <c r="E294" s="319"/>
      <c r="F294" s="277"/>
      <c r="G294" s="277"/>
      <c r="H294" s="277"/>
      <c r="I294" s="277"/>
      <c r="J294" s="277"/>
      <c r="K294" s="277"/>
      <c r="L294" s="277"/>
      <c r="M294" s="277"/>
      <c r="N294" s="277"/>
      <c r="O294" s="345"/>
      <c r="P294" s="345"/>
      <c r="Q294" s="345"/>
      <c r="R294" s="345"/>
      <c r="S294" s="345"/>
      <c r="T294" s="345"/>
      <c r="U294" s="345"/>
      <c r="V294" s="345"/>
      <c r="W294" s="345"/>
      <c r="X294" s="345"/>
      <c r="Y294" s="345"/>
      <c r="Z294" s="345"/>
      <c r="AA294" s="345"/>
      <c r="AB294" s="345"/>
      <c r="AC294" s="345"/>
      <c r="AD294" s="345"/>
      <c r="AE294" s="345"/>
      <c r="AF294" s="345"/>
      <c r="AG294" s="345"/>
    </row>
    <row r="295" spans="1:33" ht="12" customHeight="1">
      <c r="A295" s="375"/>
      <c r="B295" s="345"/>
      <c r="C295" s="345"/>
      <c r="D295" s="317"/>
      <c r="E295" s="374" t="s">
        <v>233</v>
      </c>
      <c r="F295" s="277" t="s">
        <v>376</v>
      </c>
      <c r="G295" s="277"/>
      <c r="H295" s="277"/>
      <c r="I295" s="277"/>
      <c r="J295" s="277"/>
      <c r="K295" s="277"/>
      <c r="L295" s="277"/>
      <c r="M295" s="277"/>
      <c r="N295" s="277"/>
      <c r="O295" s="345"/>
      <c r="P295" s="345"/>
      <c r="Q295" s="345"/>
      <c r="R295" s="345"/>
      <c r="S295" s="381"/>
      <c r="T295" s="345" t="s">
        <v>377</v>
      </c>
      <c r="U295" s="345"/>
      <c r="V295" s="345"/>
      <c r="W295" s="345"/>
      <c r="X295" s="345"/>
      <c r="Y295" s="345"/>
      <c r="Z295" s="345"/>
      <c r="AA295" s="345"/>
      <c r="AB295" s="345"/>
      <c r="AC295" s="345"/>
      <c r="AD295" s="345"/>
      <c r="AE295" s="345"/>
      <c r="AF295" s="345"/>
      <c r="AG295" s="345"/>
    </row>
    <row r="296" spans="1:33" ht="12" customHeight="1">
      <c r="A296" s="375"/>
      <c r="B296" s="345"/>
      <c r="C296" s="345"/>
      <c r="D296" s="317"/>
      <c r="E296" s="375"/>
      <c r="F296" s="320"/>
      <c r="G296" s="320"/>
      <c r="H296" s="320"/>
      <c r="I296" s="320"/>
      <c r="J296" s="320"/>
      <c r="K296" s="320"/>
      <c r="L296" s="320"/>
      <c r="M296" s="320"/>
      <c r="N296" s="320"/>
      <c r="O296" s="345"/>
      <c r="P296" s="345"/>
      <c r="Q296" s="345"/>
      <c r="R296" s="345"/>
      <c r="S296" s="345"/>
      <c r="T296" s="345"/>
      <c r="U296" s="345"/>
      <c r="V296" s="345"/>
      <c r="W296" s="345"/>
      <c r="X296" s="345"/>
      <c r="Y296" s="345"/>
      <c r="Z296" s="345"/>
      <c r="AA296" s="345"/>
      <c r="AB296" s="345"/>
      <c r="AC296" s="345"/>
      <c r="AD296" s="345"/>
      <c r="AE296" s="345"/>
      <c r="AF296" s="345"/>
      <c r="AG296" s="345"/>
    </row>
    <row r="297" spans="1:33" ht="12" customHeight="1">
      <c r="A297" s="375"/>
      <c r="B297" s="345"/>
      <c r="C297" s="345"/>
      <c r="D297" s="317"/>
      <c r="E297" s="381"/>
      <c r="F297" s="277" t="s">
        <v>378</v>
      </c>
      <c r="G297" s="277"/>
      <c r="H297" s="277"/>
      <c r="I297" s="277"/>
      <c r="J297" s="277"/>
      <c r="K297" s="277"/>
      <c r="L297" s="277"/>
      <c r="M297" s="277"/>
      <c r="N297" s="277"/>
      <c r="O297" s="345"/>
      <c r="P297" s="345"/>
      <c r="Q297" s="345"/>
      <c r="R297" s="345"/>
      <c r="S297" s="381"/>
      <c r="T297" s="345" t="s">
        <v>383</v>
      </c>
      <c r="U297" s="345"/>
      <c r="V297" s="345"/>
      <c r="W297" s="345"/>
      <c r="X297" s="345"/>
      <c r="Y297" s="345"/>
      <c r="Z297" s="345"/>
      <c r="AA297" s="345"/>
      <c r="AB297" s="345"/>
      <c r="AC297" s="345"/>
      <c r="AD297" s="345"/>
      <c r="AE297" s="345"/>
      <c r="AF297" s="345"/>
      <c r="AG297" s="345"/>
    </row>
    <row r="298" spans="1:33" ht="12" customHeight="1">
      <c r="A298" s="375"/>
      <c r="B298" s="345"/>
      <c r="C298" s="345"/>
      <c r="D298" s="317"/>
      <c r="E298" s="380"/>
      <c r="F298" s="277"/>
      <c r="G298" s="277"/>
      <c r="H298" s="277"/>
      <c r="I298" s="277"/>
      <c r="J298" s="277"/>
      <c r="K298" s="277"/>
      <c r="L298" s="277"/>
      <c r="M298" s="277"/>
      <c r="N298" s="277"/>
      <c r="O298" s="380"/>
      <c r="P298" s="345"/>
      <c r="Q298" s="345"/>
      <c r="R298" s="345"/>
      <c r="S298" s="345"/>
      <c r="T298" s="345"/>
      <c r="U298" s="345"/>
      <c r="V298" s="345"/>
      <c r="W298" s="345"/>
      <c r="X298" s="345"/>
      <c r="Y298" s="345"/>
      <c r="Z298" s="345"/>
      <c r="AA298" s="345"/>
      <c r="AB298" s="345"/>
      <c r="AC298" s="345"/>
      <c r="AD298" s="345"/>
      <c r="AE298" s="345"/>
      <c r="AF298" s="345"/>
      <c r="AG298" s="345"/>
    </row>
    <row r="299" spans="1:33" ht="12" customHeight="1">
      <c r="A299" s="375"/>
      <c r="B299" s="345"/>
      <c r="C299" s="345"/>
      <c r="D299" s="317"/>
      <c r="E299" s="380"/>
      <c r="F299" s="277"/>
      <c r="G299" s="277"/>
      <c r="H299" s="277"/>
      <c r="I299" s="277"/>
      <c r="J299" s="277"/>
      <c r="K299" s="277"/>
      <c r="L299" s="277"/>
      <c r="M299" s="277"/>
      <c r="N299" s="277"/>
      <c r="O299" s="380"/>
      <c r="P299" s="345"/>
      <c r="Q299" s="345"/>
      <c r="R299" s="345"/>
      <c r="S299" s="345"/>
      <c r="T299" s="345"/>
      <c r="U299" s="345"/>
      <c r="V299" s="345"/>
      <c r="W299" s="345"/>
      <c r="X299" s="345"/>
      <c r="Y299" s="345"/>
      <c r="Z299" s="345"/>
      <c r="AA299" s="345"/>
      <c r="AB299" s="345"/>
      <c r="AC299" s="345"/>
      <c r="AD299" s="345"/>
      <c r="AE299" s="345"/>
      <c r="AF299" s="345"/>
      <c r="AG299" s="345"/>
    </row>
    <row r="300" spans="1:36" ht="12" customHeight="1">
      <c r="A300" s="418" t="s">
        <v>730</v>
      </c>
      <c r="B300" s="418"/>
      <c r="C300" s="418"/>
      <c r="D300" s="418"/>
      <c r="E300" s="418"/>
      <c r="F300" s="418"/>
      <c r="G300" s="418"/>
      <c r="H300" s="418"/>
      <c r="I300" s="418"/>
      <c r="J300" s="418"/>
      <c r="K300" s="418"/>
      <c r="L300" s="418"/>
      <c r="M300" s="418"/>
      <c r="N300" s="418"/>
      <c r="O300" s="418"/>
      <c r="P300" s="418"/>
      <c r="Q300" s="418"/>
      <c r="R300" s="418"/>
      <c r="S300" s="418"/>
      <c r="T300" s="418"/>
      <c r="U300" s="418"/>
      <c r="V300" s="418"/>
      <c r="W300" s="418"/>
      <c r="X300" s="418"/>
      <c r="Y300" s="418"/>
      <c r="Z300" s="418"/>
      <c r="AA300" s="418"/>
      <c r="AB300" s="418"/>
      <c r="AC300" s="418"/>
      <c r="AD300" s="418"/>
      <c r="AE300" s="418"/>
      <c r="AF300" s="418"/>
      <c r="AG300" s="418"/>
      <c r="AJ300" s="371" t="str">
        <f>IF(D304="","","すでに実施している")</f>
        <v>すでに実施している</v>
      </c>
    </row>
    <row r="301" spans="1:33" ht="12" customHeight="1">
      <c r="A301" s="375"/>
      <c r="B301" s="345"/>
      <c r="C301" s="345"/>
      <c r="D301" s="317"/>
      <c r="E301" s="319"/>
      <c r="F301" s="277"/>
      <c r="G301" s="277"/>
      <c r="H301" s="277"/>
      <c r="I301" s="277"/>
      <c r="J301" s="277"/>
      <c r="K301" s="277"/>
      <c r="L301" s="277"/>
      <c r="M301" s="277"/>
      <c r="N301" s="277"/>
      <c r="O301" s="345"/>
      <c r="P301" s="345"/>
      <c r="Q301" s="345"/>
      <c r="R301" s="345"/>
      <c r="S301" s="345"/>
      <c r="T301" s="345"/>
      <c r="U301" s="345"/>
      <c r="V301" s="345"/>
      <c r="W301" s="345"/>
      <c r="X301" s="345"/>
      <c r="Y301" s="345"/>
      <c r="Z301" s="345"/>
      <c r="AA301" s="345"/>
      <c r="AB301" s="345"/>
      <c r="AC301" s="345"/>
      <c r="AD301" s="345"/>
      <c r="AE301" s="345"/>
      <c r="AF301" s="345"/>
      <c r="AG301" s="345"/>
    </row>
    <row r="302" spans="1:36" ht="12" customHeight="1">
      <c r="A302" s="375"/>
      <c r="B302" s="375" t="s">
        <v>858</v>
      </c>
      <c r="C302" s="380"/>
      <c r="D302" s="375"/>
      <c r="E302" s="375"/>
      <c r="F302" s="380"/>
      <c r="G302" s="380"/>
      <c r="H302" s="380"/>
      <c r="I302" s="380"/>
      <c r="J302" s="380"/>
      <c r="K302" s="380"/>
      <c r="L302" s="361"/>
      <c r="M302" s="361"/>
      <c r="N302" s="362"/>
      <c r="O302" s="375"/>
      <c r="P302" s="375"/>
      <c r="Q302" s="375"/>
      <c r="R302" s="375"/>
      <c r="S302" s="375"/>
      <c r="T302" s="375"/>
      <c r="U302" s="375"/>
      <c r="V302" s="375"/>
      <c r="W302" s="375"/>
      <c r="X302" s="375"/>
      <c r="Y302" s="375"/>
      <c r="Z302" s="375"/>
      <c r="AA302" s="375"/>
      <c r="AB302" s="375"/>
      <c r="AC302" s="375"/>
      <c r="AD302" s="375"/>
      <c r="AE302" s="375"/>
      <c r="AF302" s="375"/>
      <c r="AG302" s="375"/>
      <c r="AJ302" s="371">
        <f>IF(N304="","","実施を検討している")</f>
      </c>
    </row>
    <row r="303" spans="1:38" ht="12" customHeight="1">
      <c r="A303" s="375"/>
      <c r="B303" s="380"/>
      <c r="C303" s="380"/>
      <c r="D303" s="375"/>
      <c r="E303" s="375"/>
      <c r="F303" s="380"/>
      <c r="G303" s="380"/>
      <c r="H303" s="380"/>
      <c r="I303" s="380"/>
      <c r="J303" s="380"/>
      <c r="K303" s="380"/>
      <c r="L303" s="380"/>
      <c r="M303" s="380"/>
      <c r="N303" s="281"/>
      <c r="O303" s="375"/>
      <c r="P303" s="375"/>
      <c r="Q303" s="375"/>
      <c r="R303" s="375"/>
      <c r="S303" s="375"/>
      <c r="T303" s="375"/>
      <c r="U303" s="375"/>
      <c r="V303" s="375"/>
      <c r="W303" s="375"/>
      <c r="X303" s="375"/>
      <c r="Y303" s="375"/>
      <c r="Z303" s="375"/>
      <c r="AA303" s="375"/>
      <c r="AB303" s="375"/>
      <c r="AC303" s="375"/>
      <c r="AD303" s="375"/>
      <c r="AE303" s="375"/>
      <c r="AF303" s="375"/>
      <c r="AG303" s="375"/>
      <c r="AL303" s="272" t="s">
        <v>906</v>
      </c>
    </row>
    <row r="304" spans="1:43" ht="12" customHeight="1">
      <c r="A304" s="375"/>
      <c r="B304" s="380"/>
      <c r="C304" s="380"/>
      <c r="D304" s="374" t="s">
        <v>233</v>
      </c>
      <c r="E304" s="277" t="s">
        <v>376</v>
      </c>
      <c r="F304" s="277"/>
      <c r="G304" s="277"/>
      <c r="H304" s="277"/>
      <c r="I304" s="277"/>
      <c r="J304" s="277"/>
      <c r="K304" s="277"/>
      <c r="L304" s="277"/>
      <c r="M304" s="277"/>
      <c r="N304" s="381"/>
      <c r="O304" s="345" t="s">
        <v>377</v>
      </c>
      <c r="P304" s="345"/>
      <c r="Q304" s="375"/>
      <c r="R304" s="375"/>
      <c r="S304" s="375"/>
      <c r="T304" s="375"/>
      <c r="U304" s="375"/>
      <c r="V304" s="375"/>
      <c r="W304" s="375"/>
      <c r="X304" s="375"/>
      <c r="Y304" s="375"/>
      <c r="Z304" s="375"/>
      <c r="AA304" s="375"/>
      <c r="AB304" s="375"/>
      <c r="AC304" s="375"/>
      <c r="AD304" s="375"/>
      <c r="AE304" s="375"/>
      <c r="AF304" s="375"/>
      <c r="AG304" s="375"/>
      <c r="AJ304" s="371">
        <f>IF(D306="","","検討していない・未定")</f>
      </c>
      <c r="AL304" s="419" t="str">
        <f>AJ300&amp;AJ302&amp;AJ304&amp;AJ306</f>
        <v>すでに実施している</v>
      </c>
      <c r="AM304" s="420"/>
      <c r="AN304" s="420"/>
      <c r="AO304" s="420"/>
      <c r="AP304" s="420"/>
      <c r="AQ304" s="421"/>
    </row>
    <row r="305" spans="1:33" ht="12" customHeight="1">
      <c r="A305" s="375"/>
      <c r="B305" s="380"/>
      <c r="C305" s="380"/>
      <c r="D305" s="375"/>
      <c r="E305" s="320"/>
      <c r="F305" s="320"/>
      <c r="G305" s="320"/>
      <c r="H305" s="320"/>
      <c r="I305" s="320"/>
      <c r="J305" s="320"/>
      <c r="K305" s="320"/>
      <c r="L305" s="320"/>
      <c r="M305" s="320"/>
      <c r="N305" s="345"/>
      <c r="O305" s="345"/>
      <c r="P305" s="345"/>
      <c r="Q305" s="375"/>
      <c r="R305" s="375"/>
      <c r="S305" s="375"/>
      <c r="T305" s="375"/>
      <c r="U305" s="375"/>
      <c r="V305" s="375"/>
      <c r="W305" s="375"/>
      <c r="X305" s="375"/>
      <c r="Y305" s="375"/>
      <c r="Z305" s="375"/>
      <c r="AA305" s="375"/>
      <c r="AB305" s="375"/>
      <c r="AC305" s="375"/>
      <c r="AD305" s="375"/>
      <c r="AE305" s="375"/>
      <c r="AF305" s="375"/>
      <c r="AG305" s="375"/>
    </row>
    <row r="306" spans="1:36" ht="12" customHeight="1">
      <c r="A306" s="375"/>
      <c r="B306" s="380"/>
      <c r="C306" s="380"/>
      <c r="D306" s="381"/>
      <c r="E306" s="277" t="s">
        <v>378</v>
      </c>
      <c r="F306" s="277"/>
      <c r="G306" s="277"/>
      <c r="H306" s="277"/>
      <c r="I306" s="277"/>
      <c r="J306" s="277"/>
      <c r="K306" s="277"/>
      <c r="L306" s="277"/>
      <c r="M306" s="277"/>
      <c r="N306" s="381"/>
      <c r="O306" s="345" t="s">
        <v>383</v>
      </c>
      <c r="P306" s="345"/>
      <c r="Q306" s="375"/>
      <c r="R306" s="375"/>
      <c r="S306" s="375"/>
      <c r="T306" s="375"/>
      <c r="U306" s="375"/>
      <c r="V306" s="375"/>
      <c r="W306" s="375"/>
      <c r="X306" s="375"/>
      <c r="Y306" s="375"/>
      <c r="Z306" s="375"/>
      <c r="AA306" s="375"/>
      <c r="AB306" s="375"/>
      <c r="AC306" s="375"/>
      <c r="AD306" s="375"/>
      <c r="AE306" s="375"/>
      <c r="AF306" s="375"/>
      <c r="AG306" s="375"/>
      <c r="AJ306" s="371">
        <f>IF(N306="","","実施する予定は無い")</f>
      </c>
    </row>
    <row r="307" spans="1:33" ht="12" customHeight="1">
      <c r="A307" s="375"/>
      <c r="B307" s="380"/>
      <c r="C307" s="380"/>
      <c r="D307" s="380"/>
      <c r="E307" s="277"/>
      <c r="F307" s="277"/>
      <c r="G307" s="277"/>
      <c r="H307" s="277"/>
      <c r="I307" s="277"/>
      <c r="J307" s="277"/>
      <c r="K307" s="277"/>
      <c r="L307" s="277"/>
      <c r="M307" s="277"/>
      <c r="N307" s="380"/>
      <c r="O307" s="345"/>
      <c r="P307" s="345"/>
      <c r="Q307" s="375"/>
      <c r="R307" s="375"/>
      <c r="S307" s="375"/>
      <c r="T307" s="375"/>
      <c r="U307" s="375"/>
      <c r="V307" s="375"/>
      <c r="W307" s="375"/>
      <c r="X307" s="375"/>
      <c r="Y307" s="375"/>
      <c r="Z307" s="375"/>
      <c r="AA307" s="375"/>
      <c r="AB307" s="375"/>
      <c r="AC307" s="375"/>
      <c r="AD307" s="375"/>
      <c r="AE307" s="375"/>
      <c r="AF307" s="375"/>
      <c r="AG307" s="375"/>
    </row>
    <row r="308" spans="1:36" ht="12" customHeight="1">
      <c r="A308" s="375"/>
      <c r="B308" s="375" t="s">
        <v>799</v>
      </c>
      <c r="C308" s="380"/>
      <c r="D308" s="380"/>
      <c r="E308" s="277"/>
      <c r="F308" s="277"/>
      <c r="G308" s="277"/>
      <c r="H308" s="277"/>
      <c r="I308" s="277"/>
      <c r="J308" s="277"/>
      <c r="K308" s="277"/>
      <c r="L308" s="277"/>
      <c r="M308" s="277"/>
      <c r="N308" s="380"/>
      <c r="O308" s="345"/>
      <c r="P308" s="345"/>
      <c r="Q308" s="375"/>
      <c r="R308" s="375"/>
      <c r="S308" s="375"/>
      <c r="T308" s="375"/>
      <c r="U308" s="375"/>
      <c r="V308" s="375"/>
      <c r="W308" s="375"/>
      <c r="X308" s="375"/>
      <c r="Y308" s="375"/>
      <c r="Z308" s="375"/>
      <c r="AA308" s="375"/>
      <c r="AB308" s="375"/>
      <c r="AC308" s="375"/>
      <c r="AD308" s="375"/>
      <c r="AE308" s="375"/>
      <c r="AF308" s="375"/>
      <c r="AG308" s="375"/>
      <c r="AJ308" s="371" t="str">
        <f>IF(D310="","","全量供給")</f>
        <v>全量供給</v>
      </c>
    </row>
    <row r="309" spans="1:33" ht="12" customHeight="1">
      <c r="A309" s="375"/>
      <c r="B309" s="375"/>
      <c r="C309" s="380"/>
      <c r="D309" s="380"/>
      <c r="E309" s="277"/>
      <c r="F309" s="277"/>
      <c r="G309" s="277"/>
      <c r="H309" s="277"/>
      <c r="I309" s="277"/>
      <c r="J309" s="277"/>
      <c r="K309" s="277"/>
      <c r="L309" s="277"/>
      <c r="M309" s="277"/>
      <c r="N309" s="380"/>
      <c r="O309" s="345"/>
      <c r="P309" s="345"/>
      <c r="Q309" s="375"/>
      <c r="R309" s="375"/>
      <c r="S309" s="375"/>
      <c r="T309" s="375"/>
      <c r="U309" s="375"/>
      <c r="V309" s="375"/>
      <c r="W309" s="375"/>
      <c r="X309" s="375"/>
      <c r="Y309" s="375"/>
      <c r="Z309" s="375"/>
      <c r="AA309" s="375"/>
      <c r="AB309" s="375"/>
      <c r="AC309" s="375"/>
      <c r="AD309" s="375"/>
      <c r="AE309" s="375"/>
      <c r="AF309" s="375"/>
      <c r="AG309" s="375"/>
    </row>
    <row r="310" spans="1:36" ht="12" customHeight="1">
      <c r="A310" s="375"/>
      <c r="B310" s="375"/>
      <c r="C310" s="380"/>
      <c r="D310" s="374" t="s">
        <v>233</v>
      </c>
      <c r="E310" s="277" t="s">
        <v>403</v>
      </c>
      <c r="F310" s="277"/>
      <c r="G310" s="277"/>
      <c r="H310" s="277"/>
      <c r="I310" s="277"/>
      <c r="J310" s="277"/>
      <c r="K310" s="277"/>
      <c r="L310" s="277"/>
      <c r="M310" s="277"/>
      <c r="N310" s="381"/>
      <c r="O310" s="345" t="s">
        <v>380</v>
      </c>
      <c r="P310" s="345"/>
      <c r="Q310" s="375"/>
      <c r="R310" s="375"/>
      <c r="S310" s="375"/>
      <c r="T310" s="375"/>
      <c r="U310" s="375"/>
      <c r="V310" s="375"/>
      <c r="W310" s="375"/>
      <c r="X310" s="375"/>
      <c r="Y310" s="375"/>
      <c r="Z310" s="375"/>
      <c r="AA310" s="375"/>
      <c r="AB310" s="375"/>
      <c r="AC310" s="375"/>
      <c r="AD310" s="375"/>
      <c r="AE310" s="375"/>
      <c r="AF310" s="375"/>
      <c r="AG310" s="375"/>
      <c r="AJ310" s="371">
        <f>IF(N310="","","横切り型部分供給")</f>
      </c>
    </row>
    <row r="311" spans="1:38" ht="12" customHeight="1">
      <c r="A311" s="375"/>
      <c r="B311" s="375"/>
      <c r="C311" s="380"/>
      <c r="D311" s="375"/>
      <c r="E311" s="320"/>
      <c r="F311" s="320"/>
      <c r="G311" s="320"/>
      <c r="H311" s="320"/>
      <c r="I311" s="320"/>
      <c r="J311" s="320"/>
      <c r="K311" s="320"/>
      <c r="L311" s="320"/>
      <c r="M311" s="320"/>
      <c r="N311" s="345"/>
      <c r="O311" s="345"/>
      <c r="P311" s="345"/>
      <c r="Q311" s="375"/>
      <c r="R311" s="375"/>
      <c r="S311" s="375"/>
      <c r="T311" s="375"/>
      <c r="U311" s="375"/>
      <c r="V311" s="375"/>
      <c r="W311" s="375"/>
      <c r="X311" s="375"/>
      <c r="Y311" s="375"/>
      <c r="Z311" s="375"/>
      <c r="AA311" s="375"/>
      <c r="AB311" s="375"/>
      <c r="AC311" s="375"/>
      <c r="AD311" s="375"/>
      <c r="AE311" s="375"/>
      <c r="AF311" s="375"/>
      <c r="AG311" s="375"/>
      <c r="AL311" s="272" t="s">
        <v>906</v>
      </c>
    </row>
    <row r="312" spans="1:43" ht="12" customHeight="1">
      <c r="A312" s="375"/>
      <c r="B312" s="375"/>
      <c r="C312" s="380"/>
      <c r="D312" s="381"/>
      <c r="E312" s="277" t="s">
        <v>381</v>
      </c>
      <c r="F312" s="277"/>
      <c r="G312" s="277"/>
      <c r="H312" s="277"/>
      <c r="I312" s="277"/>
      <c r="J312" s="277"/>
      <c r="K312" s="277"/>
      <c r="L312" s="277"/>
      <c r="M312" s="277"/>
      <c r="N312" s="381"/>
      <c r="O312" s="345" t="s">
        <v>382</v>
      </c>
      <c r="P312" s="345"/>
      <c r="Q312" s="375"/>
      <c r="R312" s="375"/>
      <c r="S312" s="375"/>
      <c r="T312" s="375"/>
      <c r="U312" s="375"/>
      <c r="V312" s="375"/>
      <c r="W312" s="375"/>
      <c r="X312" s="375"/>
      <c r="Y312" s="375"/>
      <c r="Z312" s="375"/>
      <c r="AA312" s="375"/>
      <c r="AB312" s="375"/>
      <c r="AC312" s="375"/>
      <c r="AD312" s="375"/>
      <c r="AE312" s="375"/>
      <c r="AF312" s="375"/>
      <c r="AG312" s="375"/>
      <c r="AJ312" s="371">
        <f>IF(D312="","","通告型部分供給")</f>
      </c>
      <c r="AL312" s="419" t="str">
        <f>AJ308&amp;AJ310&amp;AJ312&amp;AJ314</f>
        <v>全量供給</v>
      </c>
      <c r="AM312" s="420"/>
      <c r="AN312" s="420"/>
      <c r="AO312" s="420"/>
      <c r="AP312" s="420"/>
      <c r="AQ312" s="421"/>
    </row>
    <row r="313" spans="1:33" ht="12" customHeight="1">
      <c r="A313" s="375"/>
      <c r="B313" s="375"/>
      <c r="C313" s="380"/>
      <c r="D313" s="380"/>
      <c r="E313" s="277"/>
      <c r="F313" s="277"/>
      <c r="G313" s="277"/>
      <c r="H313" s="277"/>
      <c r="I313" s="277"/>
      <c r="J313" s="277"/>
      <c r="K313" s="277"/>
      <c r="L313" s="277"/>
      <c r="M313" s="277"/>
      <c r="N313" s="380"/>
      <c r="O313" s="345"/>
      <c r="P313" s="345"/>
      <c r="Q313" s="375"/>
      <c r="R313" s="375"/>
      <c r="S313" s="375"/>
      <c r="T313" s="375"/>
      <c r="U313" s="375"/>
      <c r="V313" s="375"/>
      <c r="W313" s="375"/>
      <c r="X313" s="375"/>
      <c r="Y313" s="375"/>
      <c r="Z313" s="375"/>
      <c r="AA313" s="375"/>
      <c r="AB313" s="375"/>
      <c r="AC313" s="375"/>
      <c r="AD313" s="375"/>
      <c r="AE313" s="375"/>
      <c r="AF313" s="375"/>
      <c r="AG313" s="375"/>
    </row>
    <row r="314" spans="1:36" ht="12" customHeight="1">
      <c r="A314" s="375"/>
      <c r="B314" s="375" t="s">
        <v>731</v>
      </c>
      <c r="C314" s="380"/>
      <c r="D314" s="380"/>
      <c r="E314" s="277"/>
      <c r="F314" s="277"/>
      <c r="G314" s="277"/>
      <c r="H314" s="277"/>
      <c r="I314" s="277"/>
      <c r="J314" s="277"/>
      <c r="K314" s="277"/>
      <c r="L314" s="277"/>
      <c r="M314" s="277"/>
      <c r="N314" s="380"/>
      <c r="O314" s="345"/>
      <c r="P314" s="345"/>
      <c r="Q314" s="375"/>
      <c r="R314" s="375"/>
      <c r="S314" s="375"/>
      <c r="T314" s="375"/>
      <c r="U314" s="375"/>
      <c r="V314" s="375"/>
      <c r="W314" s="375"/>
      <c r="X314" s="375"/>
      <c r="Y314" s="375"/>
      <c r="Z314" s="375"/>
      <c r="AA314" s="375"/>
      <c r="AB314" s="375"/>
      <c r="AC314" s="375"/>
      <c r="AD314" s="375"/>
      <c r="AE314" s="375"/>
      <c r="AF314" s="375"/>
      <c r="AG314" s="375"/>
      <c r="AJ314" s="371">
        <f>IF(N312="","","縦切り型部分供給")</f>
      </c>
    </row>
    <row r="315" spans="1:38" ht="12" customHeight="1">
      <c r="A315" s="375"/>
      <c r="B315" s="375"/>
      <c r="C315" s="380"/>
      <c r="D315" s="380"/>
      <c r="E315" s="277"/>
      <c r="F315" s="277"/>
      <c r="G315" s="277"/>
      <c r="H315" s="277"/>
      <c r="I315" s="277"/>
      <c r="J315" s="277"/>
      <c r="K315" s="277"/>
      <c r="L315" s="277"/>
      <c r="M315" s="277"/>
      <c r="N315" s="380"/>
      <c r="O315" s="345"/>
      <c r="P315" s="345"/>
      <c r="Q315" s="375"/>
      <c r="R315" s="375"/>
      <c r="S315" s="375"/>
      <c r="T315" s="375"/>
      <c r="U315" s="375"/>
      <c r="V315" s="375"/>
      <c r="W315" s="375"/>
      <c r="X315" s="375"/>
      <c r="Y315" s="375"/>
      <c r="Z315" s="375"/>
      <c r="AA315" s="375"/>
      <c r="AB315" s="375"/>
      <c r="AC315" s="375"/>
      <c r="AD315" s="375"/>
      <c r="AE315" s="375"/>
      <c r="AF315" s="375"/>
      <c r="AG315" s="375"/>
      <c r="AL315" s="272" t="s">
        <v>906</v>
      </c>
    </row>
    <row r="316" spans="1:43" ht="12" customHeight="1">
      <c r="A316" s="375"/>
      <c r="B316" s="375"/>
      <c r="C316" s="380"/>
      <c r="D316" s="374" t="s">
        <v>233</v>
      </c>
      <c r="E316" s="277" t="s">
        <v>732</v>
      </c>
      <c r="F316" s="277"/>
      <c r="G316" s="277"/>
      <c r="H316" s="277"/>
      <c r="I316" s="277"/>
      <c r="J316" s="277"/>
      <c r="K316" s="277"/>
      <c r="L316" s="277"/>
      <c r="M316" s="277"/>
      <c r="N316" s="381"/>
      <c r="O316" s="345" t="s">
        <v>733</v>
      </c>
      <c r="P316" s="345"/>
      <c r="Q316" s="375"/>
      <c r="R316" s="375"/>
      <c r="S316" s="375"/>
      <c r="T316" s="375"/>
      <c r="U316" s="375"/>
      <c r="V316" s="375"/>
      <c r="W316" s="375"/>
      <c r="X316" s="375"/>
      <c r="Y316" s="375"/>
      <c r="Z316" s="375"/>
      <c r="AA316" s="375"/>
      <c r="AB316" s="375"/>
      <c r="AC316" s="375"/>
      <c r="AD316" s="375"/>
      <c r="AE316" s="375"/>
      <c r="AF316" s="375"/>
      <c r="AG316" s="375"/>
      <c r="AJ316" s="371" t="str">
        <f>IF(D316="","","委託している")</f>
        <v>委託している</v>
      </c>
      <c r="AL316" s="419" t="str">
        <f>AJ316&amp;AJ318</f>
        <v>委託している</v>
      </c>
      <c r="AM316" s="420"/>
      <c r="AN316" s="420"/>
      <c r="AO316" s="420"/>
      <c r="AP316" s="420"/>
      <c r="AQ316" s="421"/>
    </row>
    <row r="317" spans="1:33" ht="12" customHeight="1">
      <c r="A317" s="375"/>
      <c r="B317" s="375"/>
      <c r="C317" s="380"/>
      <c r="D317" s="380"/>
      <c r="E317" s="277"/>
      <c r="F317" s="277"/>
      <c r="G317" s="277"/>
      <c r="H317" s="277"/>
      <c r="I317" s="277"/>
      <c r="J317" s="277"/>
      <c r="K317" s="277"/>
      <c r="L317" s="277"/>
      <c r="M317" s="277"/>
      <c r="N317" s="345"/>
      <c r="O317" s="345"/>
      <c r="P317" s="345"/>
      <c r="Q317" s="375"/>
      <c r="R317" s="375"/>
      <c r="S317" s="375"/>
      <c r="T317" s="375"/>
      <c r="U317" s="375"/>
      <c r="V317" s="375"/>
      <c r="W317" s="375"/>
      <c r="X317" s="375"/>
      <c r="Y317" s="375"/>
      <c r="Z317" s="375"/>
      <c r="AA317" s="375"/>
      <c r="AB317" s="375"/>
      <c r="AC317" s="375"/>
      <c r="AD317" s="375"/>
      <c r="AE317" s="375"/>
      <c r="AF317" s="375"/>
      <c r="AG317" s="375"/>
    </row>
    <row r="318" spans="1:36" ht="12" customHeight="1">
      <c r="A318" s="375"/>
      <c r="B318" s="375"/>
      <c r="C318" s="380"/>
      <c r="D318" s="380"/>
      <c r="E318" s="277"/>
      <c r="F318" s="277"/>
      <c r="G318" s="277"/>
      <c r="H318" s="277"/>
      <c r="I318" s="277"/>
      <c r="J318" s="277"/>
      <c r="K318" s="277"/>
      <c r="L318" s="277"/>
      <c r="M318" s="277"/>
      <c r="N318" s="345"/>
      <c r="O318" s="345"/>
      <c r="P318" s="345"/>
      <c r="Q318" s="375"/>
      <c r="R318" s="375"/>
      <c r="S318" s="375"/>
      <c r="T318" s="375"/>
      <c r="U318" s="375"/>
      <c r="V318" s="375"/>
      <c r="W318" s="375"/>
      <c r="X318" s="375"/>
      <c r="Y318" s="375"/>
      <c r="Z318" s="375"/>
      <c r="AA318" s="375"/>
      <c r="AB318" s="375"/>
      <c r="AC318" s="375"/>
      <c r="AD318" s="375"/>
      <c r="AE318" s="375"/>
      <c r="AF318" s="375"/>
      <c r="AG318" s="375"/>
      <c r="AJ318" s="371">
        <f>IF(N316="","","委託していない")</f>
      </c>
    </row>
    <row r="319" spans="1:33" ht="12" customHeight="1">
      <c r="A319" s="418" t="s">
        <v>734</v>
      </c>
      <c r="B319" s="418"/>
      <c r="C319" s="418"/>
      <c r="D319" s="418"/>
      <c r="E319" s="418"/>
      <c r="F319" s="418"/>
      <c r="G319" s="418"/>
      <c r="H319" s="418"/>
      <c r="I319" s="418"/>
      <c r="J319" s="418"/>
      <c r="K319" s="418"/>
      <c r="L319" s="418"/>
      <c r="M319" s="418"/>
      <c r="N319" s="418"/>
      <c r="O319" s="418"/>
      <c r="P319" s="418"/>
      <c r="Q319" s="418"/>
      <c r="R319" s="418"/>
      <c r="S319" s="418"/>
      <c r="T319" s="418"/>
      <c r="U319" s="418"/>
      <c r="V319" s="418"/>
      <c r="W319" s="418"/>
      <c r="X319" s="418"/>
      <c r="Y319" s="418"/>
      <c r="Z319" s="418"/>
      <c r="AA319" s="418"/>
      <c r="AB319" s="418"/>
      <c r="AC319" s="418"/>
      <c r="AD319" s="418"/>
      <c r="AE319" s="418"/>
      <c r="AF319" s="418"/>
      <c r="AG319" s="418"/>
    </row>
    <row r="320" spans="1:33" ht="12" customHeight="1">
      <c r="A320" s="375"/>
      <c r="B320" s="345"/>
      <c r="C320" s="345"/>
      <c r="D320" s="317"/>
      <c r="E320" s="319"/>
      <c r="F320" s="277"/>
      <c r="G320" s="277"/>
      <c r="H320" s="277"/>
      <c r="I320" s="277"/>
      <c r="J320" s="277"/>
      <c r="K320" s="277"/>
      <c r="L320" s="277"/>
      <c r="M320" s="277"/>
      <c r="N320" s="277"/>
      <c r="O320" s="345"/>
      <c r="P320" s="345"/>
      <c r="Q320" s="345"/>
      <c r="R320" s="345"/>
      <c r="S320" s="345"/>
      <c r="T320" s="345"/>
      <c r="U320" s="345"/>
      <c r="V320" s="345"/>
      <c r="W320" s="345"/>
      <c r="X320" s="345"/>
      <c r="Y320" s="345"/>
      <c r="Z320" s="345"/>
      <c r="AA320" s="345"/>
      <c r="AB320" s="345"/>
      <c r="AC320" s="345"/>
      <c r="AD320" s="345"/>
      <c r="AE320" s="345"/>
      <c r="AF320" s="345"/>
      <c r="AG320" s="345"/>
    </row>
    <row r="321" spans="1:43" ht="12" customHeight="1">
      <c r="A321" s="375"/>
      <c r="B321" s="375" t="s">
        <v>735</v>
      </c>
      <c r="C321" s="380"/>
      <c r="D321" s="375"/>
      <c r="E321" s="375"/>
      <c r="F321" s="380"/>
      <c r="G321" s="380"/>
      <c r="H321" s="380"/>
      <c r="I321" s="380"/>
      <c r="J321" s="380"/>
      <c r="K321" s="380"/>
      <c r="L321" s="380"/>
      <c r="M321" s="380"/>
      <c r="N321" s="281"/>
      <c r="O321" s="375"/>
      <c r="P321" s="375"/>
      <c r="Q321" s="375"/>
      <c r="R321" s="375"/>
      <c r="S321" s="375"/>
      <c r="T321" s="375"/>
      <c r="U321" s="375"/>
      <c r="V321" s="375"/>
      <c r="W321" s="375"/>
      <c r="X321" s="375"/>
      <c r="Y321" s="375"/>
      <c r="Z321" s="375"/>
      <c r="AA321" s="375"/>
      <c r="AB321" s="375"/>
      <c r="AC321" s="375"/>
      <c r="AD321" s="375"/>
      <c r="AE321" s="375"/>
      <c r="AF321" s="375"/>
      <c r="AG321" s="375"/>
      <c r="AJ321" s="371" t="str">
        <f>IF(D323="","","参画している")</f>
        <v>参画している</v>
      </c>
      <c r="AL321" s="419" t="str">
        <f>AJ321&amp;AJ323</f>
        <v>参画している</v>
      </c>
      <c r="AM321" s="420"/>
      <c r="AN321" s="420"/>
      <c r="AO321" s="420"/>
      <c r="AP321" s="420"/>
      <c r="AQ321" s="421"/>
    </row>
    <row r="322" spans="1:33" ht="12" customHeight="1">
      <c r="A322" s="375"/>
      <c r="B322" s="380"/>
      <c r="C322" s="380"/>
      <c r="D322" s="375"/>
      <c r="E322" s="375"/>
      <c r="F322" s="380"/>
      <c r="G322" s="380"/>
      <c r="H322" s="380"/>
      <c r="I322" s="380"/>
      <c r="J322" s="380"/>
      <c r="K322" s="380"/>
      <c r="L322" s="380"/>
      <c r="M322" s="380"/>
      <c r="N322" s="281"/>
      <c r="O322" s="375"/>
      <c r="P322" s="375"/>
      <c r="Q322" s="375"/>
      <c r="R322" s="375"/>
      <c r="S322" s="375"/>
      <c r="T322" s="375"/>
      <c r="U322" s="375"/>
      <c r="V322" s="375"/>
      <c r="W322" s="375"/>
      <c r="X322" s="375"/>
      <c r="Y322" s="375"/>
      <c r="Z322" s="375"/>
      <c r="AA322" s="375"/>
      <c r="AB322" s="375"/>
      <c r="AC322" s="375"/>
      <c r="AD322" s="375"/>
      <c r="AE322" s="375"/>
      <c r="AF322" s="375"/>
      <c r="AG322" s="375"/>
    </row>
    <row r="323" spans="1:36" ht="12">
      <c r="A323" s="375"/>
      <c r="B323" s="380"/>
      <c r="C323" s="380"/>
      <c r="D323" s="374" t="s">
        <v>233</v>
      </c>
      <c r="E323" s="277" t="s">
        <v>736</v>
      </c>
      <c r="F323" s="277"/>
      <c r="G323" s="277"/>
      <c r="H323" s="277"/>
      <c r="I323" s="277"/>
      <c r="J323" s="277"/>
      <c r="K323" s="277"/>
      <c r="L323" s="277"/>
      <c r="M323" s="277"/>
      <c r="N323" s="381"/>
      <c r="O323" s="345" t="s">
        <v>737</v>
      </c>
      <c r="P323" s="345"/>
      <c r="Q323" s="375"/>
      <c r="R323" s="375"/>
      <c r="S323" s="375"/>
      <c r="T323" s="375"/>
      <c r="U323" s="375"/>
      <c r="V323" s="375"/>
      <c r="W323" s="375"/>
      <c r="X323" s="375"/>
      <c r="Y323" s="375"/>
      <c r="Z323" s="375"/>
      <c r="AA323" s="375"/>
      <c r="AB323" s="375"/>
      <c r="AC323" s="375"/>
      <c r="AD323" s="375"/>
      <c r="AE323" s="375"/>
      <c r="AF323" s="375"/>
      <c r="AG323" s="375"/>
      <c r="AJ323" s="371">
        <f>IF(N323="","","参画していない")</f>
      </c>
    </row>
    <row r="324" spans="1:33" ht="12" customHeight="1">
      <c r="A324" s="375"/>
      <c r="B324" s="380"/>
      <c r="C324" s="380"/>
      <c r="D324" s="277"/>
      <c r="E324" s="277"/>
      <c r="F324" s="277"/>
      <c r="G324" s="277"/>
      <c r="H324" s="277"/>
      <c r="I324" s="277"/>
      <c r="J324" s="277"/>
      <c r="K324" s="277"/>
      <c r="L324" s="277"/>
      <c r="M324" s="277"/>
      <c r="N324" s="380"/>
      <c r="O324" s="345"/>
      <c r="P324" s="345"/>
      <c r="Q324" s="375"/>
      <c r="R324" s="375"/>
      <c r="S324" s="375"/>
      <c r="T324" s="375"/>
      <c r="U324" s="375"/>
      <c r="V324" s="375"/>
      <c r="W324" s="375"/>
      <c r="X324" s="375"/>
      <c r="Y324" s="375"/>
      <c r="Z324" s="375"/>
      <c r="AA324" s="375"/>
      <c r="AB324" s="375"/>
      <c r="AC324" s="375"/>
      <c r="AD324" s="375"/>
      <c r="AE324" s="375"/>
      <c r="AF324" s="375"/>
      <c r="AG324" s="375"/>
    </row>
    <row r="325" spans="1:33" ht="12" customHeight="1">
      <c r="A325" s="375"/>
      <c r="B325" s="375" t="s">
        <v>854</v>
      </c>
      <c r="C325" s="380"/>
      <c r="D325" s="277"/>
      <c r="E325" s="277"/>
      <c r="F325" s="277"/>
      <c r="G325" s="277"/>
      <c r="H325" s="277"/>
      <c r="I325" s="277"/>
      <c r="J325" s="277"/>
      <c r="K325" s="277"/>
      <c r="L325" s="277"/>
      <c r="M325" s="277"/>
      <c r="N325" s="380"/>
      <c r="O325" s="345"/>
      <c r="P325" s="345"/>
      <c r="Q325" s="375"/>
      <c r="R325" s="375"/>
      <c r="S325" s="375"/>
      <c r="T325" s="375"/>
      <c r="U325" s="375"/>
      <c r="V325" s="375"/>
      <c r="W325" s="375"/>
      <c r="X325" s="375"/>
      <c r="Y325" s="375"/>
      <c r="Z325" s="375"/>
      <c r="AA325" s="375"/>
      <c r="AB325" s="375"/>
      <c r="AC325" s="375"/>
      <c r="AD325" s="375"/>
      <c r="AE325" s="375"/>
      <c r="AF325" s="375"/>
      <c r="AG325" s="375"/>
    </row>
    <row r="326" spans="1:33" ht="12" customHeight="1">
      <c r="A326" s="375"/>
      <c r="B326" s="375"/>
      <c r="C326" s="380"/>
      <c r="D326" s="277"/>
      <c r="E326" s="277"/>
      <c r="F326" s="277"/>
      <c r="G326" s="277"/>
      <c r="H326" s="277"/>
      <c r="I326" s="277"/>
      <c r="J326" s="277"/>
      <c r="K326" s="277"/>
      <c r="L326" s="277"/>
      <c r="M326" s="277"/>
      <c r="N326" s="380"/>
      <c r="O326" s="345"/>
      <c r="P326" s="345"/>
      <c r="Q326" s="375"/>
      <c r="R326" s="375"/>
      <c r="S326" s="375"/>
      <c r="T326" s="375"/>
      <c r="U326" s="375"/>
      <c r="V326" s="375"/>
      <c r="W326" s="375"/>
      <c r="X326" s="375"/>
      <c r="Y326" s="375"/>
      <c r="Z326" s="375"/>
      <c r="AA326" s="375"/>
      <c r="AB326" s="375"/>
      <c r="AC326" s="375"/>
      <c r="AD326" s="375"/>
      <c r="AE326" s="375"/>
      <c r="AF326" s="375"/>
      <c r="AG326" s="375"/>
    </row>
    <row r="327" spans="1:33" ht="12" customHeight="1">
      <c r="A327" s="375"/>
      <c r="B327" s="375"/>
      <c r="C327" s="380"/>
      <c r="D327" s="381"/>
      <c r="E327" s="277" t="s">
        <v>738</v>
      </c>
      <c r="F327" s="277"/>
      <c r="G327" s="277"/>
      <c r="H327" s="277"/>
      <c r="I327" s="277"/>
      <c r="J327" s="277"/>
      <c r="K327" s="277"/>
      <c r="L327" s="277"/>
      <c r="M327" s="277"/>
      <c r="N327" s="374" t="s">
        <v>233</v>
      </c>
      <c r="O327" s="345" t="s">
        <v>739</v>
      </c>
      <c r="P327" s="345"/>
      <c r="Q327" s="375"/>
      <c r="R327" s="375"/>
      <c r="S327" s="375"/>
      <c r="T327" s="375"/>
      <c r="U327" s="375"/>
      <c r="V327" s="375"/>
      <c r="W327" s="375"/>
      <c r="X327" s="375"/>
      <c r="Y327" s="375"/>
      <c r="Z327" s="375"/>
      <c r="AA327" s="375"/>
      <c r="AB327" s="375"/>
      <c r="AC327" s="375"/>
      <c r="AD327" s="375"/>
      <c r="AE327" s="375"/>
      <c r="AF327" s="375"/>
      <c r="AG327" s="375"/>
    </row>
    <row r="328" spans="1:33" ht="12" customHeight="1">
      <c r="A328" s="375"/>
      <c r="B328" s="375"/>
      <c r="C328" s="380"/>
      <c r="D328" s="375"/>
      <c r="E328" s="320"/>
      <c r="F328" s="320"/>
      <c r="G328" s="320"/>
      <c r="H328" s="320"/>
      <c r="I328" s="320"/>
      <c r="J328" s="320"/>
      <c r="K328" s="320"/>
      <c r="L328" s="320"/>
      <c r="M328" s="320"/>
      <c r="N328" s="345"/>
      <c r="O328" s="345"/>
      <c r="P328" s="345"/>
      <c r="Q328" s="375"/>
      <c r="R328" s="375"/>
      <c r="S328" s="375"/>
      <c r="T328" s="375"/>
      <c r="U328" s="375"/>
      <c r="V328" s="375"/>
      <c r="W328" s="375"/>
      <c r="X328" s="375"/>
      <c r="Y328" s="375"/>
      <c r="Z328" s="375"/>
      <c r="AA328" s="375"/>
      <c r="AB328" s="375"/>
      <c r="AC328" s="375"/>
      <c r="AD328" s="375"/>
      <c r="AE328" s="375"/>
      <c r="AF328" s="375"/>
      <c r="AG328" s="375"/>
    </row>
    <row r="329" spans="1:33" ht="12" customHeight="1">
      <c r="A329" s="375"/>
      <c r="B329" s="375"/>
      <c r="C329" s="380"/>
      <c r="D329" s="374" t="s">
        <v>233</v>
      </c>
      <c r="E329" s="277" t="s">
        <v>740</v>
      </c>
      <c r="F329" s="277"/>
      <c r="G329" s="277"/>
      <c r="H329" s="277"/>
      <c r="I329" s="277"/>
      <c r="J329" s="277"/>
      <c r="K329" s="277"/>
      <c r="L329" s="277"/>
      <c r="M329" s="277"/>
      <c r="N329" s="374" t="s">
        <v>233</v>
      </c>
      <c r="O329" s="345" t="s">
        <v>741</v>
      </c>
      <c r="P329" s="345"/>
      <c r="Q329" s="375"/>
      <c r="R329" s="375"/>
      <c r="S329" s="375"/>
      <c r="T329" s="375"/>
      <c r="U329" s="375"/>
      <c r="V329" s="375"/>
      <c r="W329" s="375"/>
      <c r="X329" s="375"/>
      <c r="Y329" s="375"/>
      <c r="Z329" s="375"/>
      <c r="AA329" s="375"/>
      <c r="AB329" s="375"/>
      <c r="AC329" s="375"/>
      <c r="AD329" s="375"/>
      <c r="AE329" s="375"/>
      <c r="AF329" s="375"/>
      <c r="AG329" s="375"/>
    </row>
    <row r="330" spans="1:33" ht="12" customHeight="1">
      <c r="A330" s="375"/>
      <c r="B330" s="375"/>
      <c r="C330" s="380"/>
      <c r="D330" s="277"/>
      <c r="E330" s="277"/>
      <c r="F330" s="277"/>
      <c r="G330" s="277"/>
      <c r="H330" s="277"/>
      <c r="I330" s="277"/>
      <c r="J330" s="277"/>
      <c r="K330" s="277"/>
      <c r="L330" s="277"/>
      <c r="M330" s="277"/>
      <c r="N330" s="380"/>
      <c r="O330" s="345"/>
      <c r="P330" s="345"/>
      <c r="Q330" s="375"/>
      <c r="R330" s="375"/>
      <c r="S330" s="375"/>
      <c r="T330" s="375"/>
      <c r="U330" s="375"/>
      <c r="V330" s="375"/>
      <c r="W330" s="375"/>
      <c r="X330" s="375"/>
      <c r="Y330" s="375"/>
      <c r="Z330" s="375"/>
      <c r="AA330" s="375"/>
      <c r="AB330" s="375"/>
      <c r="AC330" s="375"/>
      <c r="AD330" s="375"/>
      <c r="AE330" s="375"/>
      <c r="AF330" s="375"/>
      <c r="AG330" s="375"/>
    </row>
    <row r="331" spans="1:36" ht="12" customHeight="1">
      <c r="A331" s="375"/>
      <c r="B331" s="375" t="s">
        <v>777</v>
      </c>
      <c r="C331" s="380"/>
      <c r="D331" s="277"/>
      <c r="E331" s="277"/>
      <c r="F331" s="277"/>
      <c r="G331" s="277"/>
      <c r="H331" s="277"/>
      <c r="I331" s="277"/>
      <c r="J331" s="277"/>
      <c r="K331" s="277"/>
      <c r="L331" s="277"/>
      <c r="M331" s="277"/>
      <c r="N331" s="380"/>
      <c r="O331" s="345"/>
      <c r="P331" s="345"/>
      <c r="Q331" s="375"/>
      <c r="R331" s="375"/>
      <c r="S331" s="375"/>
      <c r="T331" s="375"/>
      <c r="U331" s="375"/>
      <c r="V331" s="375"/>
      <c r="W331" s="375"/>
      <c r="X331" s="375"/>
      <c r="Y331" s="375"/>
      <c r="Z331" s="375"/>
      <c r="AA331" s="375"/>
      <c r="AB331" s="375"/>
      <c r="AC331" s="375"/>
      <c r="AD331" s="375"/>
      <c r="AE331" s="375"/>
      <c r="AF331" s="375"/>
      <c r="AG331" s="375"/>
      <c r="AJ331" s="371" t="str">
        <f>IF(D333="","","安定電源")</f>
        <v>安定電源</v>
      </c>
    </row>
    <row r="332" spans="1:33" ht="12" customHeight="1">
      <c r="A332" s="375"/>
      <c r="B332" s="375"/>
      <c r="C332" s="380"/>
      <c r="D332" s="277"/>
      <c r="E332" s="277"/>
      <c r="F332" s="277"/>
      <c r="G332" s="277"/>
      <c r="H332" s="277"/>
      <c r="I332" s="277"/>
      <c r="J332" s="277"/>
      <c r="K332" s="277"/>
      <c r="L332" s="277"/>
      <c r="M332" s="277"/>
      <c r="N332" s="380"/>
      <c r="O332" s="345"/>
      <c r="P332" s="345"/>
      <c r="Q332" s="375"/>
      <c r="R332" s="375"/>
      <c r="S332" s="375"/>
      <c r="T332" s="375"/>
      <c r="U332" s="375"/>
      <c r="V332" s="375"/>
      <c r="W332" s="375"/>
      <c r="X332" s="375"/>
      <c r="Y332" s="375"/>
      <c r="Z332" s="375"/>
      <c r="AA332" s="375"/>
      <c r="AB332" s="375"/>
      <c r="AC332" s="375"/>
      <c r="AD332" s="375"/>
      <c r="AE332" s="375"/>
      <c r="AF332" s="375"/>
      <c r="AG332" s="375"/>
    </row>
    <row r="333" spans="1:36" ht="12" customHeight="1">
      <c r="A333" s="375"/>
      <c r="B333" s="375"/>
      <c r="C333" s="380"/>
      <c r="D333" s="374" t="s">
        <v>233</v>
      </c>
      <c r="E333" s="277" t="s">
        <v>742</v>
      </c>
      <c r="F333" s="277"/>
      <c r="G333" s="277"/>
      <c r="H333" s="277"/>
      <c r="I333" s="277"/>
      <c r="J333" s="277"/>
      <c r="K333" s="277"/>
      <c r="L333" s="277"/>
      <c r="M333" s="277"/>
      <c r="N333" s="381"/>
      <c r="O333" s="345" t="s">
        <v>743</v>
      </c>
      <c r="P333" s="345"/>
      <c r="Q333" s="375"/>
      <c r="R333" s="375"/>
      <c r="S333" s="375"/>
      <c r="T333" s="375"/>
      <c r="U333" s="375"/>
      <c r="V333" s="375"/>
      <c r="W333" s="375"/>
      <c r="X333" s="375"/>
      <c r="Y333" s="375"/>
      <c r="Z333" s="375"/>
      <c r="AA333" s="375"/>
      <c r="AB333" s="375"/>
      <c r="AC333" s="375"/>
      <c r="AD333" s="375"/>
      <c r="AE333" s="375"/>
      <c r="AF333" s="375"/>
      <c r="AG333" s="375"/>
      <c r="AJ333" s="371">
        <f>IF(N333="","","発動指令電源")</f>
      </c>
    </row>
    <row r="334" spans="1:38" ht="12" customHeight="1">
      <c r="A334" s="375"/>
      <c r="B334" s="375"/>
      <c r="C334" s="380"/>
      <c r="D334" s="375"/>
      <c r="E334" s="320"/>
      <c r="F334" s="320"/>
      <c r="G334" s="320"/>
      <c r="H334" s="320"/>
      <c r="I334" s="320"/>
      <c r="J334" s="320"/>
      <c r="K334" s="320"/>
      <c r="L334" s="320"/>
      <c r="M334" s="320"/>
      <c r="N334" s="345"/>
      <c r="O334" s="345"/>
      <c r="P334" s="345"/>
      <c r="Q334" s="375"/>
      <c r="R334" s="375"/>
      <c r="S334" s="375"/>
      <c r="T334" s="375"/>
      <c r="U334" s="375"/>
      <c r="V334" s="375"/>
      <c r="W334" s="375"/>
      <c r="X334" s="375"/>
      <c r="Y334" s="375"/>
      <c r="Z334" s="375"/>
      <c r="AA334" s="375"/>
      <c r="AB334" s="375"/>
      <c r="AC334" s="375"/>
      <c r="AD334" s="375"/>
      <c r="AE334" s="375"/>
      <c r="AF334" s="375"/>
      <c r="AG334" s="375"/>
      <c r="AL334" s="272" t="s">
        <v>906</v>
      </c>
    </row>
    <row r="335" spans="1:43" ht="12" customHeight="1">
      <c r="A335" s="375"/>
      <c r="B335" s="375"/>
      <c r="C335" s="380"/>
      <c r="D335" s="381"/>
      <c r="E335" s="277" t="s">
        <v>744</v>
      </c>
      <c r="F335" s="277"/>
      <c r="G335" s="277"/>
      <c r="H335" s="277"/>
      <c r="I335" s="277"/>
      <c r="J335" s="277"/>
      <c r="K335" s="277"/>
      <c r="L335" s="277"/>
      <c r="M335" s="277"/>
      <c r="N335" s="381"/>
      <c r="O335" s="345" t="s">
        <v>745</v>
      </c>
      <c r="P335" s="345"/>
      <c r="Q335" s="375"/>
      <c r="R335" s="375"/>
      <c r="S335" s="375"/>
      <c r="T335" s="375"/>
      <c r="U335" s="375"/>
      <c r="V335" s="375"/>
      <c r="W335" s="375"/>
      <c r="X335" s="375"/>
      <c r="Y335" s="375"/>
      <c r="Z335" s="375"/>
      <c r="AA335" s="375"/>
      <c r="AB335" s="375"/>
      <c r="AC335" s="375"/>
      <c r="AD335" s="375"/>
      <c r="AE335" s="375"/>
      <c r="AF335" s="375"/>
      <c r="AG335" s="375"/>
      <c r="AJ335" s="371">
        <f>IF(D335="","","変動電源（単独）")</f>
      </c>
      <c r="AL335" s="419" t="str">
        <f>AJ331&amp;AJ333&amp;AJ335&amp;AJ337</f>
        <v>安定電源</v>
      </c>
      <c r="AM335" s="420"/>
      <c r="AN335" s="420"/>
      <c r="AO335" s="420"/>
      <c r="AP335" s="420"/>
      <c r="AQ335" s="421"/>
    </row>
    <row r="336" spans="1:33" ht="12" customHeight="1">
      <c r="A336" s="375"/>
      <c r="B336" s="375"/>
      <c r="C336" s="380"/>
      <c r="D336" s="320"/>
      <c r="E336" s="320"/>
      <c r="F336" s="320"/>
      <c r="G336" s="320"/>
      <c r="H336" s="320"/>
      <c r="I336" s="320"/>
      <c r="J336" s="320"/>
      <c r="K336" s="320"/>
      <c r="L336" s="320"/>
      <c r="M336" s="320"/>
      <c r="N336" s="345"/>
      <c r="O336" s="345"/>
      <c r="P336" s="345"/>
      <c r="Q336" s="375"/>
      <c r="R336" s="375"/>
      <c r="S336" s="375"/>
      <c r="T336" s="375"/>
      <c r="U336" s="375"/>
      <c r="V336" s="375"/>
      <c r="W336" s="375"/>
      <c r="X336" s="375"/>
      <c r="Y336" s="375"/>
      <c r="Z336" s="375"/>
      <c r="AA336" s="375"/>
      <c r="AB336" s="375"/>
      <c r="AC336" s="375"/>
      <c r="AD336" s="375"/>
      <c r="AE336" s="375"/>
      <c r="AF336" s="375"/>
      <c r="AG336" s="375"/>
    </row>
    <row r="337" spans="1:36" ht="12" customHeight="1">
      <c r="A337" s="375"/>
      <c r="B337" s="375" t="s">
        <v>776</v>
      </c>
      <c r="C337" s="380"/>
      <c r="D337" s="277"/>
      <c r="E337" s="277"/>
      <c r="F337" s="277"/>
      <c r="G337" s="277"/>
      <c r="H337" s="277"/>
      <c r="I337" s="277"/>
      <c r="J337" s="277"/>
      <c r="K337" s="277"/>
      <c r="L337" s="277"/>
      <c r="M337" s="277"/>
      <c r="N337" s="345"/>
      <c r="O337" s="345"/>
      <c r="P337" s="345"/>
      <c r="Q337" s="375"/>
      <c r="R337" s="375"/>
      <c r="S337" s="375"/>
      <c r="T337" s="375"/>
      <c r="U337" s="375"/>
      <c r="V337" s="375"/>
      <c r="W337" s="375"/>
      <c r="X337" s="375"/>
      <c r="Y337" s="375"/>
      <c r="Z337" s="375"/>
      <c r="AA337" s="375"/>
      <c r="AB337" s="375"/>
      <c r="AC337" s="375"/>
      <c r="AD337" s="375"/>
      <c r="AE337" s="375"/>
      <c r="AF337" s="375"/>
      <c r="AG337" s="375"/>
      <c r="AJ337" s="371">
        <f>IF(N335="","","変動電源（アグリゲート）")</f>
      </c>
    </row>
    <row r="338" spans="1:33" ht="12" customHeight="1">
      <c r="A338" s="375"/>
      <c r="B338" s="375"/>
      <c r="C338" s="380"/>
      <c r="D338" s="277"/>
      <c r="E338" s="277"/>
      <c r="F338" s="277"/>
      <c r="G338" s="277"/>
      <c r="H338" s="277"/>
      <c r="I338" s="277"/>
      <c r="J338" s="277"/>
      <c r="K338" s="277"/>
      <c r="L338" s="277"/>
      <c r="M338" s="277"/>
      <c r="N338" s="345"/>
      <c r="O338" s="345"/>
      <c r="P338" s="345"/>
      <c r="Q338" s="375"/>
      <c r="R338" s="375"/>
      <c r="S338" s="375"/>
      <c r="T338" s="375"/>
      <c r="U338" s="375"/>
      <c r="V338" s="375"/>
      <c r="W338" s="375"/>
      <c r="X338" s="375"/>
      <c r="Y338" s="375"/>
      <c r="Z338" s="375"/>
      <c r="AA338" s="375"/>
      <c r="AB338" s="375"/>
      <c r="AC338" s="375"/>
      <c r="AD338" s="375"/>
      <c r="AE338" s="375"/>
      <c r="AF338" s="375"/>
      <c r="AG338" s="375"/>
    </row>
    <row r="339" spans="1:33" ht="12" customHeight="1">
      <c r="A339" s="375"/>
      <c r="B339" s="375"/>
      <c r="C339" s="380"/>
      <c r="D339" s="374" t="s">
        <v>233</v>
      </c>
      <c r="E339" s="277" t="s">
        <v>746</v>
      </c>
      <c r="F339" s="277"/>
      <c r="G339" s="277"/>
      <c r="H339" s="277"/>
      <c r="I339" s="277"/>
      <c r="J339" s="277"/>
      <c r="K339" s="277"/>
      <c r="L339" s="277"/>
      <c r="M339" s="277"/>
      <c r="N339" s="345"/>
      <c r="O339" s="345"/>
      <c r="P339" s="345"/>
      <c r="Q339" s="375"/>
      <c r="R339" s="375"/>
      <c r="S339" s="375"/>
      <c r="T339" s="375"/>
      <c r="U339" s="375"/>
      <c r="V339" s="375"/>
      <c r="W339" s="375"/>
      <c r="X339" s="375"/>
      <c r="Y339" s="375"/>
      <c r="Z339" s="375"/>
      <c r="AA339" s="375"/>
      <c r="AB339" s="375"/>
      <c r="AC339" s="375"/>
      <c r="AD339" s="375"/>
      <c r="AE339" s="375"/>
      <c r="AF339" s="375"/>
      <c r="AG339" s="375"/>
    </row>
    <row r="340" spans="1:33" ht="12" customHeight="1">
      <c r="A340" s="375"/>
      <c r="B340" s="375"/>
      <c r="C340" s="380"/>
      <c r="D340" s="380"/>
      <c r="E340" s="277"/>
      <c r="F340" s="277"/>
      <c r="G340" s="277"/>
      <c r="H340" s="277"/>
      <c r="I340" s="277"/>
      <c r="J340" s="277"/>
      <c r="K340" s="277"/>
      <c r="L340" s="277"/>
      <c r="M340" s="277"/>
      <c r="N340" s="345"/>
      <c r="O340" s="345"/>
      <c r="P340" s="345"/>
      <c r="Q340" s="375"/>
      <c r="R340" s="375"/>
      <c r="S340" s="375"/>
      <c r="T340" s="375"/>
      <c r="U340" s="375"/>
      <c r="V340" s="375"/>
      <c r="W340" s="375"/>
      <c r="X340" s="375"/>
      <c r="Y340" s="375"/>
      <c r="Z340" s="375"/>
      <c r="AA340" s="375"/>
      <c r="AB340" s="375"/>
      <c r="AC340" s="375"/>
      <c r="AD340" s="375"/>
      <c r="AE340" s="375"/>
      <c r="AF340" s="375"/>
      <c r="AG340" s="375"/>
    </row>
    <row r="341" spans="1:33" ht="12" customHeight="1">
      <c r="A341" s="375"/>
      <c r="B341" s="375"/>
      <c r="C341" s="380"/>
      <c r="D341" s="381"/>
      <c r="E341" s="345" t="s">
        <v>849</v>
      </c>
      <c r="F341" s="277"/>
      <c r="G341" s="277"/>
      <c r="H341" s="277"/>
      <c r="I341" s="277"/>
      <c r="J341" s="277"/>
      <c r="K341" s="277"/>
      <c r="L341" s="277"/>
      <c r="M341" s="277"/>
      <c r="N341" s="345"/>
      <c r="O341" s="345"/>
      <c r="P341" s="345"/>
      <c r="Q341" s="375"/>
      <c r="R341" s="375"/>
      <c r="S341" s="375"/>
      <c r="T341" s="375"/>
      <c r="U341" s="375"/>
      <c r="V341" s="375"/>
      <c r="W341" s="375"/>
      <c r="X341" s="375"/>
      <c r="Y341" s="375"/>
      <c r="Z341" s="375"/>
      <c r="AA341" s="375"/>
      <c r="AB341" s="375"/>
      <c r="AC341" s="375"/>
      <c r="AD341" s="375"/>
      <c r="AE341" s="375"/>
      <c r="AF341" s="375"/>
      <c r="AG341" s="375"/>
    </row>
    <row r="342" spans="1:33" ht="12" customHeight="1">
      <c r="A342" s="375"/>
      <c r="B342" s="375"/>
      <c r="C342" s="380"/>
      <c r="D342" s="380"/>
      <c r="E342" s="277"/>
      <c r="F342" s="277"/>
      <c r="G342" s="277"/>
      <c r="H342" s="277"/>
      <c r="I342" s="277"/>
      <c r="J342" s="277"/>
      <c r="K342" s="277"/>
      <c r="L342" s="277"/>
      <c r="M342" s="277"/>
      <c r="N342" s="345"/>
      <c r="O342" s="345"/>
      <c r="P342" s="345"/>
      <c r="Q342" s="375"/>
      <c r="R342" s="375"/>
      <c r="S342" s="375"/>
      <c r="T342" s="375"/>
      <c r="U342" s="375"/>
      <c r="V342" s="375"/>
      <c r="W342" s="375"/>
      <c r="X342" s="375"/>
      <c r="Y342" s="375"/>
      <c r="Z342" s="375"/>
      <c r="AA342" s="375"/>
      <c r="AB342" s="375"/>
      <c r="AC342" s="375"/>
      <c r="AD342" s="375"/>
      <c r="AE342" s="375"/>
      <c r="AF342" s="375"/>
      <c r="AG342" s="375"/>
    </row>
    <row r="343" spans="1:43" ht="12" customHeight="1">
      <c r="A343" s="375"/>
      <c r="B343" s="375" t="s">
        <v>747</v>
      </c>
      <c r="C343" s="380"/>
      <c r="D343" s="380"/>
      <c r="E343" s="277"/>
      <c r="F343" s="277"/>
      <c r="G343" s="277"/>
      <c r="H343" s="277"/>
      <c r="I343" s="277"/>
      <c r="J343" s="277"/>
      <c r="K343" s="277"/>
      <c r="L343" s="277"/>
      <c r="M343" s="277"/>
      <c r="N343" s="345"/>
      <c r="O343" s="345"/>
      <c r="P343" s="345"/>
      <c r="Q343" s="375"/>
      <c r="R343" s="375"/>
      <c r="S343" s="375"/>
      <c r="T343" s="375"/>
      <c r="U343" s="375"/>
      <c r="V343" s="375"/>
      <c r="W343" s="375"/>
      <c r="X343" s="375"/>
      <c r="Y343" s="375"/>
      <c r="Z343" s="375"/>
      <c r="AA343" s="375"/>
      <c r="AB343" s="375"/>
      <c r="AC343" s="375"/>
      <c r="AD343" s="375"/>
      <c r="AE343" s="375"/>
      <c r="AF343" s="375"/>
      <c r="AG343" s="375"/>
      <c r="AJ343" s="371">
        <f>IF(D345="","","直営")</f>
      </c>
      <c r="AL343" s="419" t="str">
        <f>AJ343&amp;AJ345</f>
        <v>委託</v>
      </c>
      <c r="AM343" s="420"/>
      <c r="AN343" s="420"/>
      <c r="AO343" s="420"/>
      <c r="AP343" s="420"/>
      <c r="AQ343" s="421"/>
    </row>
    <row r="344" spans="1:33" ht="12" customHeight="1">
      <c r="A344" s="375"/>
      <c r="B344" s="375"/>
      <c r="C344" s="380"/>
      <c r="D344" s="380"/>
      <c r="E344" s="277"/>
      <c r="F344" s="277"/>
      <c r="G344" s="277"/>
      <c r="H344" s="277"/>
      <c r="I344" s="277"/>
      <c r="J344" s="277"/>
      <c r="K344" s="277"/>
      <c r="L344" s="277"/>
      <c r="M344" s="277"/>
      <c r="N344" s="345"/>
      <c r="O344" s="345"/>
      <c r="P344" s="345"/>
      <c r="Q344" s="375"/>
      <c r="R344" s="375"/>
      <c r="S344" s="375"/>
      <c r="T344" s="375"/>
      <c r="U344" s="375"/>
      <c r="V344" s="375"/>
      <c r="W344" s="375"/>
      <c r="X344" s="375"/>
      <c r="Y344" s="375"/>
      <c r="Z344" s="375"/>
      <c r="AA344" s="375"/>
      <c r="AB344" s="375"/>
      <c r="AC344" s="375"/>
      <c r="AD344" s="375"/>
      <c r="AE344" s="375"/>
      <c r="AF344" s="375"/>
      <c r="AG344" s="375"/>
    </row>
    <row r="345" spans="1:36" ht="12" customHeight="1">
      <c r="A345" s="375"/>
      <c r="B345" s="375"/>
      <c r="C345" s="380"/>
      <c r="D345" s="381"/>
      <c r="E345" s="277" t="s">
        <v>343</v>
      </c>
      <c r="F345" s="277"/>
      <c r="G345" s="277"/>
      <c r="H345" s="277"/>
      <c r="I345" s="277"/>
      <c r="J345" s="277"/>
      <c r="K345" s="277"/>
      <c r="L345" s="277"/>
      <c r="M345" s="277"/>
      <c r="N345" s="374" t="s">
        <v>233</v>
      </c>
      <c r="O345" s="345" t="s">
        <v>344</v>
      </c>
      <c r="P345" s="345"/>
      <c r="Q345" s="375"/>
      <c r="R345" s="375"/>
      <c r="S345" s="375"/>
      <c r="T345" s="375"/>
      <c r="U345" s="375"/>
      <c r="V345" s="375"/>
      <c r="W345" s="375"/>
      <c r="X345" s="375"/>
      <c r="Y345" s="375"/>
      <c r="Z345" s="375"/>
      <c r="AA345" s="375"/>
      <c r="AB345" s="375"/>
      <c r="AC345" s="375"/>
      <c r="AD345" s="375"/>
      <c r="AE345" s="375"/>
      <c r="AF345" s="375"/>
      <c r="AG345" s="375"/>
      <c r="AJ345" s="371" t="str">
        <f>IF(N345="","","委託")</f>
        <v>委託</v>
      </c>
    </row>
    <row r="346" spans="1:33" ht="12" customHeight="1">
      <c r="A346" s="375"/>
      <c r="B346" s="375"/>
      <c r="C346" s="380"/>
      <c r="D346" s="380"/>
      <c r="E346" s="277"/>
      <c r="F346" s="277"/>
      <c r="G346" s="277"/>
      <c r="H346" s="277"/>
      <c r="I346" s="277"/>
      <c r="J346" s="277"/>
      <c r="K346" s="277"/>
      <c r="L346" s="277"/>
      <c r="M346" s="277"/>
      <c r="N346" s="380"/>
      <c r="O346" s="345"/>
      <c r="P346" s="345"/>
      <c r="Q346" s="375"/>
      <c r="R346" s="375"/>
      <c r="S346" s="375"/>
      <c r="T346" s="375"/>
      <c r="U346" s="375"/>
      <c r="V346" s="375"/>
      <c r="W346" s="375"/>
      <c r="X346" s="375"/>
      <c r="Y346" s="375"/>
      <c r="Z346" s="375"/>
      <c r="AA346" s="375"/>
      <c r="AB346" s="375"/>
      <c r="AC346" s="375"/>
      <c r="AD346" s="375"/>
      <c r="AE346" s="375"/>
      <c r="AF346" s="375"/>
      <c r="AG346" s="375"/>
    </row>
    <row r="347" spans="1:33" ht="12" customHeight="1">
      <c r="A347" s="375"/>
      <c r="B347" s="375" t="s">
        <v>850</v>
      </c>
      <c r="C347" s="380"/>
      <c r="D347" s="380"/>
      <c r="E347" s="277"/>
      <c r="F347" s="277"/>
      <c r="G347" s="277"/>
      <c r="H347" s="277"/>
      <c r="I347" s="277"/>
      <c r="J347" s="277"/>
      <c r="K347" s="277"/>
      <c r="L347" s="277"/>
      <c r="M347" s="277"/>
      <c r="N347" s="380"/>
      <c r="O347" s="345"/>
      <c r="P347" s="345"/>
      <c r="Q347" s="375"/>
      <c r="R347" s="375"/>
      <c r="S347" s="375"/>
      <c r="T347" s="375"/>
      <c r="U347" s="375"/>
      <c r="V347" s="375"/>
      <c r="W347" s="375"/>
      <c r="X347" s="375"/>
      <c r="Y347" s="375"/>
      <c r="Z347" s="375"/>
      <c r="AA347" s="375"/>
      <c r="AB347" s="375"/>
      <c r="AC347" s="375"/>
      <c r="AD347" s="375"/>
      <c r="AE347" s="375"/>
      <c r="AF347" s="375"/>
      <c r="AG347" s="375"/>
    </row>
    <row r="348" spans="1:33" ht="12" customHeight="1">
      <c r="A348" s="375"/>
      <c r="B348" s="375"/>
      <c r="C348" s="380"/>
      <c r="D348" s="380"/>
      <c r="E348" s="277"/>
      <c r="F348" s="277"/>
      <c r="G348" s="277"/>
      <c r="H348" s="277"/>
      <c r="I348" s="277"/>
      <c r="J348" s="277"/>
      <c r="K348" s="277"/>
      <c r="L348" s="277"/>
      <c r="M348" s="277"/>
      <c r="N348" s="380"/>
      <c r="O348" s="345"/>
      <c r="P348" s="345"/>
      <c r="Q348" s="375"/>
      <c r="R348" s="375"/>
      <c r="S348" s="375"/>
      <c r="T348" s="375"/>
      <c r="U348" s="375"/>
      <c r="V348" s="375"/>
      <c r="W348" s="375"/>
      <c r="X348" s="375"/>
      <c r="Y348" s="375"/>
      <c r="Z348" s="375"/>
      <c r="AA348" s="375"/>
      <c r="AB348" s="375"/>
      <c r="AC348" s="375"/>
      <c r="AD348" s="375"/>
      <c r="AE348" s="375"/>
      <c r="AF348" s="375"/>
      <c r="AG348" s="375"/>
    </row>
    <row r="349" spans="1:33" ht="12" customHeight="1">
      <c r="A349" s="375"/>
      <c r="B349" s="375"/>
      <c r="C349" s="380"/>
      <c r="D349" s="381"/>
      <c r="E349" s="277" t="s">
        <v>159</v>
      </c>
      <c r="F349" s="277"/>
      <c r="G349" s="277"/>
      <c r="H349" s="277"/>
      <c r="I349" s="277"/>
      <c r="J349" s="277"/>
      <c r="K349" s="277"/>
      <c r="L349" s="277"/>
      <c r="M349" s="277"/>
      <c r="N349" s="380"/>
      <c r="O349" s="345"/>
      <c r="P349" s="345"/>
      <c r="Q349" s="375"/>
      <c r="R349" s="375"/>
      <c r="S349" s="375"/>
      <c r="T349" s="381"/>
      <c r="U349" s="345" t="s">
        <v>748</v>
      </c>
      <c r="V349" s="345"/>
      <c r="W349" s="375"/>
      <c r="X349" s="375"/>
      <c r="Y349" s="375"/>
      <c r="Z349" s="375"/>
      <c r="AA349" s="375"/>
      <c r="AB349" s="375"/>
      <c r="AC349" s="375"/>
      <c r="AD349" s="375"/>
      <c r="AE349" s="375"/>
      <c r="AF349" s="375"/>
      <c r="AG349" s="375"/>
    </row>
    <row r="350" spans="1:33" ht="12" customHeight="1">
      <c r="A350" s="375"/>
      <c r="B350" s="375"/>
      <c r="C350" s="380"/>
      <c r="D350" s="375"/>
      <c r="E350" s="320"/>
      <c r="F350" s="320"/>
      <c r="G350" s="320"/>
      <c r="H350" s="320"/>
      <c r="I350" s="320"/>
      <c r="J350" s="320"/>
      <c r="K350" s="320"/>
      <c r="L350" s="320"/>
      <c r="M350" s="320"/>
      <c r="N350" s="345"/>
      <c r="O350" s="345"/>
      <c r="P350" s="345"/>
      <c r="Q350" s="375"/>
      <c r="R350" s="375"/>
      <c r="S350" s="375"/>
      <c r="T350" s="375"/>
      <c r="U350" s="375"/>
      <c r="V350" s="375"/>
      <c r="W350" s="375"/>
      <c r="X350" s="375"/>
      <c r="Y350" s="375"/>
      <c r="Z350" s="375"/>
      <c r="AA350" s="375"/>
      <c r="AB350" s="375"/>
      <c r="AC350" s="375"/>
      <c r="AD350" s="375"/>
      <c r="AE350" s="375"/>
      <c r="AF350" s="375"/>
      <c r="AG350" s="375"/>
    </row>
    <row r="351" spans="1:33" ht="12" customHeight="1">
      <c r="A351" s="375"/>
      <c r="B351" s="375"/>
      <c r="C351" s="380"/>
      <c r="D351" s="381"/>
      <c r="E351" s="277" t="s">
        <v>749</v>
      </c>
      <c r="F351" s="277"/>
      <c r="G351" s="277"/>
      <c r="H351" s="277"/>
      <c r="I351" s="277"/>
      <c r="J351" s="277"/>
      <c r="K351" s="277"/>
      <c r="L351" s="277"/>
      <c r="M351" s="277"/>
      <c r="N351" s="345"/>
      <c r="O351" s="345"/>
      <c r="P351" s="345"/>
      <c r="Q351" s="375"/>
      <c r="R351" s="375"/>
      <c r="S351" s="375"/>
      <c r="T351" s="381"/>
      <c r="U351" s="277" t="s">
        <v>750</v>
      </c>
      <c r="V351" s="277"/>
      <c r="W351" s="375"/>
      <c r="X351" s="375"/>
      <c r="Y351" s="375"/>
      <c r="Z351" s="375"/>
      <c r="AA351" s="375"/>
      <c r="AB351" s="375"/>
      <c r="AC351" s="375"/>
      <c r="AD351" s="375"/>
      <c r="AE351" s="375"/>
      <c r="AF351" s="375"/>
      <c r="AG351" s="375"/>
    </row>
    <row r="352" spans="1:33" ht="12" customHeight="1">
      <c r="A352" s="375"/>
      <c r="B352" s="375"/>
      <c r="C352" s="380"/>
      <c r="D352" s="277"/>
      <c r="E352" s="277"/>
      <c r="F352" s="277"/>
      <c r="G352" s="277"/>
      <c r="H352" s="277"/>
      <c r="I352" s="277"/>
      <c r="J352" s="277"/>
      <c r="K352" s="277"/>
      <c r="L352" s="277"/>
      <c r="M352" s="277"/>
      <c r="N352" s="345"/>
      <c r="O352" s="345"/>
      <c r="P352" s="345"/>
      <c r="Q352" s="375"/>
      <c r="R352" s="375"/>
      <c r="S352" s="375"/>
      <c r="T352" s="380"/>
      <c r="U352" s="277"/>
      <c r="V352" s="277"/>
      <c r="W352" s="375"/>
      <c r="X352" s="375"/>
      <c r="Y352" s="375"/>
      <c r="Z352" s="375"/>
      <c r="AA352" s="375"/>
      <c r="AB352" s="375"/>
      <c r="AC352" s="375"/>
      <c r="AD352" s="375"/>
      <c r="AE352" s="375"/>
      <c r="AF352" s="375"/>
      <c r="AG352" s="375"/>
    </row>
    <row r="353" spans="1:33" ht="12" customHeight="1">
      <c r="A353" s="375"/>
      <c r="B353" s="375" t="s">
        <v>804</v>
      </c>
      <c r="C353" s="380"/>
      <c r="D353" s="277"/>
      <c r="E353" s="277"/>
      <c r="F353" s="277"/>
      <c r="G353" s="277"/>
      <c r="H353" s="277"/>
      <c r="I353" s="277"/>
      <c r="J353" s="277"/>
      <c r="K353" s="277"/>
      <c r="L353" s="277"/>
      <c r="M353" s="277"/>
      <c r="N353" s="380"/>
      <c r="O353" s="345"/>
      <c r="P353" s="345"/>
      <c r="Q353" s="375"/>
      <c r="R353" s="375"/>
      <c r="S353" s="375"/>
      <c r="T353" s="375"/>
      <c r="U353" s="375"/>
      <c r="V353" s="375"/>
      <c r="W353" s="375"/>
      <c r="X353" s="375"/>
      <c r="Y353" s="375"/>
      <c r="Z353" s="375"/>
      <c r="AA353" s="375"/>
      <c r="AB353" s="375"/>
      <c r="AC353" s="375"/>
      <c r="AD353" s="375"/>
      <c r="AE353" s="375"/>
      <c r="AF353" s="375"/>
      <c r="AG353" s="375"/>
    </row>
    <row r="354" spans="1:33" ht="12" customHeight="1">
      <c r="A354" s="375"/>
      <c r="B354" s="375"/>
      <c r="C354" s="380"/>
      <c r="D354" s="277"/>
      <c r="E354" s="277"/>
      <c r="F354" s="277"/>
      <c r="G354" s="277"/>
      <c r="H354" s="277"/>
      <c r="I354" s="277"/>
      <c r="J354" s="277"/>
      <c r="K354" s="277"/>
      <c r="L354" s="277"/>
      <c r="M354" s="277"/>
      <c r="N354" s="380"/>
      <c r="O354" s="345"/>
      <c r="P354" s="345"/>
      <c r="Q354" s="375"/>
      <c r="R354" s="375"/>
      <c r="S354" s="375"/>
      <c r="T354" s="375"/>
      <c r="U354" s="375"/>
      <c r="V354" s="375"/>
      <c r="W354" s="375"/>
      <c r="X354" s="375"/>
      <c r="Y354" s="375"/>
      <c r="Z354" s="375"/>
      <c r="AA354" s="375"/>
      <c r="AB354" s="375"/>
      <c r="AC354" s="375"/>
      <c r="AD354" s="375"/>
      <c r="AE354" s="375"/>
      <c r="AF354" s="375"/>
      <c r="AG354" s="375"/>
    </row>
    <row r="355" spans="1:33" ht="12" customHeight="1">
      <c r="A355" s="375"/>
      <c r="B355" s="375"/>
      <c r="C355" s="380"/>
      <c r="D355" s="374" t="s">
        <v>233</v>
      </c>
      <c r="E355" s="277" t="s">
        <v>751</v>
      </c>
      <c r="F355" s="277"/>
      <c r="G355" s="277"/>
      <c r="H355" s="277"/>
      <c r="I355" s="277"/>
      <c r="J355" s="277"/>
      <c r="K355" s="277"/>
      <c r="L355" s="277"/>
      <c r="M355" s="277"/>
      <c r="N355" s="381"/>
      <c r="O355" s="345" t="s">
        <v>779</v>
      </c>
      <c r="P355" s="345"/>
      <c r="Q355" s="375"/>
      <c r="R355" s="375"/>
      <c r="S355" s="375"/>
      <c r="T355" s="375"/>
      <c r="U355" s="277"/>
      <c r="V355" s="277"/>
      <c r="W355" s="375"/>
      <c r="X355" s="375"/>
      <c r="Y355" s="375"/>
      <c r="Z355" s="375"/>
      <c r="AA355" s="375"/>
      <c r="AB355" s="375"/>
      <c r="AC355" s="375"/>
      <c r="AD355" s="375"/>
      <c r="AE355" s="375"/>
      <c r="AF355" s="375"/>
      <c r="AG355" s="375"/>
    </row>
    <row r="356" spans="1:33" ht="12" customHeight="1">
      <c r="A356" s="375"/>
      <c r="B356" s="375"/>
      <c r="C356" s="380"/>
      <c r="D356" s="375"/>
      <c r="E356" s="320"/>
      <c r="F356" s="320"/>
      <c r="G356" s="320"/>
      <c r="H356" s="320"/>
      <c r="I356" s="320"/>
      <c r="J356" s="320"/>
      <c r="K356" s="320"/>
      <c r="L356" s="320"/>
      <c r="M356" s="320"/>
      <c r="N356" s="345"/>
      <c r="O356" s="345"/>
      <c r="P356" s="345"/>
      <c r="Q356" s="375"/>
      <c r="R356" s="375"/>
      <c r="S356" s="375"/>
      <c r="T356" s="375"/>
      <c r="U356" s="277"/>
      <c r="V356" s="277"/>
      <c r="W356" s="375"/>
      <c r="X356" s="375"/>
      <c r="Y356" s="375"/>
      <c r="Z356" s="375"/>
      <c r="AA356" s="375"/>
      <c r="AB356" s="375"/>
      <c r="AC356" s="375"/>
      <c r="AD356" s="375"/>
      <c r="AE356" s="375"/>
      <c r="AF356" s="375"/>
      <c r="AG356" s="375"/>
    </row>
    <row r="357" spans="1:33" ht="12" customHeight="1">
      <c r="A357" s="375"/>
      <c r="B357" s="375"/>
      <c r="C357" s="380"/>
      <c r="D357" s="381"/>
      <c r="E357" s="277" t="s">
        <v>370</v>
      </c>
      <c r="F357" s="277"/>
      <c r="G357" s="277"/>
      <c r="H357" s="277"/>
      <c r="I357" s="375" t="s">
        <v>807</v>
      </c>
      <c r="J357" s="440"/>
      <c r="K357" s="441"/>
      <c r="L357" s="441"/>
      <c r="M357" s="441"/>
      <c r="N357" s="441"/>
      <c r="O357" s="441"/>
      <c r="P357" s="442"/>
      <c r="Q357" s="382" t="s">
        <v>234</v>
      </c>
      <c r="R357" s="375"/>
      <c r="S357" s="375"/>
      <c r="T357" s="375"/>
      <c r="U357" s="277"/>
      <c r="V357" s="277"/>
      <c r="W357" s="375"/>
      <c r="X357" s="375"/>
      <c r="Y357" s="375"/>
      <c r="Z357" s="375"/>
      <c r="AA357" s="375"/>
      <c r="AB357" s="375"/>
      <c r="AC357" s="375"/>
      <c r="AD357" s="375"/>
      <c r="AE357" s="375"/>
      <c r="AF357" s="375"/>
      <c r="AG357" s="375"/>
    </row>
    <row r="358" spans="1:33" ht="12" customHeight="1">
      <c r="A358" s="375"/>
      <c r="B358" s="375"/>
      <c r="C358" s="277"/>
      <c r="D358" s="277"/>
      <c r="E358" s="277"/>
      <c r="F358" s="277"/>
      <c r="G358" s="277"/>
      <c r="H358" s="345"/>
      <c r="I358" s="345"/>
      <c r="J358" s="345"/>
      <c r="K358" s="345"/>
      <c r="L358" s="345"/>
      <c r="M358" s="345"/>
      <c r="N358" s="345"/>
      <c r="O358" s="345"/>
      <c r="P358" s="345"/>
      <c r="Q358" s="345"/>
      <c r="R358" s="345"/>
      <c r="S358" s="345"/>
      <c r="T358" s="345"/>
      <c r="U358" s="345"/>
      <c r="V358" s="345"/>
      <c r="W358" s="345"/>
      <c r="X358" s="345"/>
      <c r="Y358" s="345"/>
      <c r="Z358" s="345"/>
      <c r="AA358" s="345"/>
      <c r="AB358" s="345"/>
      <c r="AC358" s="345"/>
      <c r="AD358" s="345"/>
      <c r="AE358" s="345"/>
      <c r="AF358" s="345"/>
      <c r="AG358" s="375"/>
    </row>
    <row r="359" spans="1:33" ht="12" customHeight="1">
      <c r="A359" s="418" t="s">
        <v>757</v>
      </c>
      <c r="B359" s="418"/>
      <c r="C359" s="418"/>
      <c r="D359" s="418"/>
      <c r="E359" s="418"/>
      <c r="F359" s="418"/>
      <c r="G359" s="418"/>
      <c r="H359" s="418"/>
      <c r="I359" s="418"/>
      <c r="J359" s="418"/>
      <c r="K359" s="418"/>
      <c r="L359" s="418"/>
      <c r="M359" s="418"/>
      <c r="N359" s="418"/>
      <c r="O359" s="418"/>
      <c r="P359" s="418"/>
      <c r="Q359" s="418"/>
      <c r="R359" s="418"/>
      <c r="S359" s="418"/>
      <c r="T359" s="418"/>
      <c r="U359" s="418"/>
      <c r="V359" s="418"/>
      <c r="W359" s="418"/>
      <c r="X359" s="418"/>
      <c r="Y359" s="418"/>
      <c r="Z359" s="418"/>
      <c r="AA359" s="418"/>
      <c r="AB359" s="418"/>
      <c r="AC359" s="418"/>
      <c r="AD359" s="418"/>
      <c r="AE359" s="418"/>
      <c r="AF359" s="418"/>
      <c r="AG359" s="418"/>
    </row>
    <row r="360" spans="1:33" ht="12" customHeight="1">
      <c r="A360" s="375"/>
      <c r="B360" s="375"/>
      <c r="C360" s="375"/>
      <c r="D360" s="375"/>
      <c r="E360" s="375"/>
      <c r="F360" s="375"/>
      <c r="G360" s="375"/>
      <c r="H360" s="375"/>
      <c r="I360" s="375"/>
      <c r="J360" s="375"/>
      <c r="K360" s="375"/>
      <c r="L360" s="375"/>
      <c r="M360" s="375"/>
      <c r="N360" s="375"/>
      <c r="O360" s="375"/>
      <c r="P360" s="375"/>
      <c r="Q360" s="375"/>
      <c r="R360" s="375"/>
      <c r="S360" s="375"/>
      <c r="T360" s="375"/>
      <c r="U360" s="375"/>
      <c r="V360" s="375"/>
      <c r="W360" s="375"/>
      <c r="X360" s="375"/>
      <c r="Y360" s="375"/>
      <c r="Z360" s="375"/>
      <c r="AA360" s="375"/>
      <c r="AB360" s="375"/>
      <c r="AC360" s="375"/>
      <c r="AD360" s="375"/>
      <c r="AE360" s="375"/>
      <c r="AF360" s="375"/>
      <c r="AG360" s="375"/>
    </row>
    <row r="361" spans="1:43" ht="12" customHeight="1">
      <c r="A361" s="375"/>
      <c r="B361" s="375" t="s">
        <v>827</v>
      </c>
      <c r="C361" s="375"/>
      <c r="D361" s="375"/>
      <c r="E361" s="375"/>
      <c r="F361" s="375"/>
      <c r="G361" s="375"/>
      <c r="H361" s="375"/>
      <c r="I361" s="375"/>
      <c r="J361" s="375"/>
      <c r="K361" s="375"/>
      <c r="L361" s="375"/>
      <c r="M361" s="375"/>
      <c r="N361" s="375"/>
      <c r="O361" s="375"/>
      <c r="P361" s="375"/>
      <c r="Q361" s="375"/>
      <c r="R361" s="375"/>
      <c r="S361" s="375"/>
      <c r="T361" s="375"/>
      <c r="U361" s="375"/>
      <c r="V361" s="375"/>
      <c r="W361" s="375"/>
      <c r="X361" s="375"/>
      <c r="Y361" s="375"/>
      <c r="Z361" s="375"/>
      <c r="AA361" s="375"/>
      <c r="AB361" s="375"/>
      <c r="AC361" s="375"/>
      <c r="AD361" s="375"/>
      <c r="AE361" s="375"/>
      <c r="AF361" s="375"/>
      <c r="AG361" s="375"/>
      <c r="AJ361" s="371" t="str">
        <f>IF(D363="","","電力とセットで売却")</f>
        <v>電力とセットで売却</v>
      </c>
      <c r="AL361" s="419" t="str">
        <f>AJ361&amp;"・"&amp;AJ363</f>
        <v>電力とセットで売却・個別で売却</v>
      </c>
      <c r="AM361" s="420"/>
      <c r="AN361" s="420"/>
      <c r="AO361" s="420"/>
      <c r="AP361" s="420"/>
      <c r="AQ361" s="421"/>
    </row>
    <row r="362" spans="1:33" ht="12" customHeight="1">
      <c r="A362" s="375"/>
      <c r="B362" s="375"/>
      <c r="C362" s="375"/>
      <c r="D362" s="375"/>
      <c r="E362" s="375"/>
      <c r="F362" s="375"/>
      <c r="G362" s="375"/>
      <c r="H362" s="375"/>
      <c r="I362" s="375"/>
      <c r="J362" s="375"/>
      <c r="K362" s="375"/>
      <c r="L362" s="375"/>
      <c r="M362" s="375"/>
      <c r="N362" s="375"/>
      <c r="O362" s="375"/>
      <c r="P362" s="375"/>
      <c r="Q362" s="375"/>
      <c r="R362" s="375"/>
      <c r="S362" s="375"/>
      <c r="T362" s="375"/>
      <c r="U362" s="375"/>
      <c r="V362" s="375"/>
      <c r="W362" s="375"/>
      <c r="X362" s="375"/>
      <c r="Y362" s="375"/>
      <c r="Z362" s="375"/>
      <c r="AA362" s="375"/>
      <c r="AB362" s="375"/>
      <c r="AC362" s="375"/>
      <c r="AD362" s="375"/>
      <c r="AE362" s="375"/>
      <c r="AF362" s="375"/>
      <c r="AG362" s="375"/>
    </row>
    <row r="363" spans="1:36" ht="12" customHeight="1">
      <c r="A363" s="375"/>
      <c r="B363" s="375"/>
      <c r="C363" s="375"/>
      <c r="D363" s="374" t="s">
        <v>233</v>
      </c>
      <c r="E363" s="277" t="s">
        <v>842</v>
      </c>
      <c r="F363" s="277"/>
      <c r="G363" s="277"/>
      <c r="H363" s="277"/>
      <c r="I363" s="277"/>
      <c r="J363" s="277"/>
      <c r="K363" s="277"/>
      <c r="L363" s="277"/>
      <c r="M363" s="277"/>
      <c r="N363" s="319"/>
      <c r="O363" s="277"/>
      <c r="P363" s="277"/>
      <c r="Q363" s="319"/>
      <c r="R363" s="374" t="s">
        <v>233</v>
      </c>
      <c r="S363" s="277" t="s">
        <v>843</v>
      </c>
      <c r="T363" s="375"/>
      <c r="U363" s="375"/>
      <c r="V363" s="375"/>
      <c r="W363" s="375"/>
      <c r="X363" s="375"/>
      <c r="Y363" s="375"/>
      <c r="Z363" s="375"/>
      <c r="AA363" s="375"/>
      <c r="AB363" s="375"/>
      <c r="AC363" s="375"/>
      <c r="AD363" s="375"/>
      <c r="AE363" s="375"/>
      <c r="AF363" s="375"/>
      <c r="AG363" s="375"/>
      <c r="AJ363" s="371" t="str">
        <f>IF(R363="","","個別で売却")</f>
        <v>個別で売却</v>
      </c>
    </row>
    <row r="364" spans="1:33" ht="12" customHeight="1">
      <c r="A364" s="375"/>
      <c r="B364" s="375"/>
      <c r="C364" s="375"/>
      <c r="D364" s="375"/>
      <c r="E364" s="375"/>
      <c r="F364" s="375"/>
      <c r="G364" s="375"/>
      <c r="H364" s="375"/>
      <c r="I364" s="375"/>
      <c r="J364" s="375"/>
      <c r="K364" s="375"/>
      <c r="L364" s="375"/>
      <c r="M364" s="375"/>
      <c r="N364" s="375"/>
      <c r="O364" s="375"/>
      <c r="P364" s="375"/>
      <c r="Q364" s="375"/>
      <c r="R364" s="375"/>
      <c r="S364" s="375"/>
      <c r="T364" s="375"/>
      <c r="U364" s="375"/>
      <c r="V364" s="375"/>
      <c r="W364" s="375"/>
      <c r="X364" s="375"/>
      <c r="Y364" s="375"/>
      <c r="Z364" s="375"/>
      <c r="AA364" s="375"/>
      <c r="AB364" s="375"/>
      <c r="AC364" s="375"/>
      <c r="AD364" s="375"/>
      <c r="AE364" s="375"/>
      <c r="AF364" s="375"/>
      <c r="AG364" s="375"/>
    </row>
    <row r="365" spans="1:33" ht="12" customHeight="1">
      <c r="A365" s="375"/>
      <c r="B365" s="375" t="s">
        <v>855</v>
      </c>
      <c r="C365" s="375"/>
      <c r="D365" s="375"/>
      <c r="E365" s="375"/>
      <c r="F365" s="375"/>
      <c r="G365" s="375"/>
      <c r="H365" s="375"/>
      <c r="I365" s="375"/>
      <c r="J365" s="375"/>
      <c r="K365" s="375"/>
      <c r="L365" s="375"/>
      <c r="M365" s="375"/>
      <c r="N365" s="375"/>
      <c r="O365" s="375"/>
      <c r="P365" s="375"/>
      <c r="Q365" s="375"/>
      <c r="R365" s="375"/>
      <c r="S365" s="375"/>
      <c r="T365" s="375"/>
      <c r="U365" s="375"/>
      <c r="V365" s="375"/>
      <c r="W365" s="375"/>
      <c r="X365" s="375"/>
      <c r="Y365" s="375"/>
      <c r="Z365" s="375"/>
      <c r="AA365" s="375"/>
      <c r="AB365" s="375"/>
      <c r="AC365" s="375"/>
      <c r="AD365" s="375"/>
      <c r="AE365" s="375"/>
      <c r="AF365" s="375"/>
      <c r="AG365" s="375"/>
    </row>
    <row r="366" spans="1:33" ht="12" customHeight="1">
      <c r="A366" s="375"/>
      <c r="B366" s="375"/>
      <c r="C366" s="375"/>
      <c r="D366" s="375"/>
      <c r="E366" s="375"/>
      <c r="F366" s="375"/>
      <c r="G366" s="375"/>
      <c r="H366" s="375"/>
      <c r="I366" s="375"/>
      <c r="J366" s="375"/>
      <c r="K366" s="375"/>
      <c r="L366" s="375"/>
      <c r="M366" s="375"/>
      <c r="N366" s="375"/>
      <c r="O366" s="375"/>
      <c r="P366" s="375"/>
      <c r="Q366" s="375"/>
      <c r="R366" s="375"/>
      <c r="S366" s="375"/>
      <c r="T366" s="375"/>
      <c r="U366" s="375"/>
      <c r="V366" s="375"/>
      <c r="W366" s="375"/>
      <c r="X366" s="375"/>
      <c r="Y366" s="375"/>
      <c r="Z366" s="375"/>
      <c r="AA366" s="375"/>
      <c r="AB366" s="375"/>
      <c r="AC366" s="375"/>
      <c r="AD366" s="375"/>
      <c r="AE366" s="375"/>
      <c r="AF366" s="375"/>
      <c r="AG366" s="375"/>
    </row>
    <row r="367" spans="1:33" ht="12" customHeight="1">
      <c r="A367" s="375"/>
      <c r="B367" s="375"/>
      <c r="C367" s="375"/>
      <c r="D367" s="381"/>
      <c r="E367" s="277" t="s">
        <v>774</v>
      </c>
      <c r="F367" s="277"/>
      <c r="G367" s="277"/>
      <c r="H367" s="277"/>
      <c r="I367" s="277"/>
      <c r="J367" s="277"/>
      <c r="K367" s="277"/>
      <c r="L367" s="277"/>
      <c r="M367" s="277"/>
      <c r="N367" s="319"/>
      <c r="O367" s="277"/>
      <c r="P367" s="277"/>
      <c r="Q367" s="319"/>
      <c r="R367" s="381"/>
      <c r="S367" s="277" t="s">
        <v>717</v>
      </c>
      <c r="T367" s="375"/>
      <c r="U367" s="375"/>
      <c r="V367" s="375"/>
      <c r="W367" s="375"/>
      <c r="X367" s="375"/>
      <c r="Y367" s="375"/>
      <c r="Z367" s="375"/>
      <c r="AA367" s="375"/>
      <c r="AB367" s="375"/>
      <c r="AC367" s="375"/>
      <c r="AD367" s="375"/>
      <c r="AE367" s="375"/>
      <c r="AF367" s="375"/>
      <c r="AG367" s="375"/>
    </row>
    <row r="368" spans="1:33" ht="12" customHeight="1">
      <c r="A368" s="375"/>
      <c r="B368" s="375"/>
      <c r="C368" s="375"/>
      <c r="D368" s="375"/>
      <c r="E368" s="320"/>
      <c r="F368" s="320"/>
      <c r="G368" s="320"/>
      <c r="H368" s="320"/>
      <c r="I368" s="320"/>
      <c r="J368" s="320"/>
      <c r="K368" s="320"/>
      <c r="L368" s="320"/>
      <c r="M368" s="320"/>
      <c r="N368" s="345"/>
      <c r="O368" s="320"/>
      <c r="P368" s="320"/>
      <c r="Q368" s="319"/>
      <c r="R368" s="320"/>
      <c r="S368" s="320"/>
      <c r="T368" s="375"/>
      <c r="U368" s="375"/>
      <c r="V368" s="375"/>
      <c r="W368" s="375"/>
      <c r="X368" s="375"/>
      <c r="Y368" s="375"/>
      <c r="Z368" s="375"/>
      <c r="AA368" s="375"/>
      <c r="AB368" s="375"/>
      <c r="AC368" s="375"/>
      <c r="AD368" s="375"/>
      <c r="AE368" s="375"/>
      <c r="AF368" s="375"/>
      <c r="AG368" s="375"/>
    </row>
    <row r="369" spans="1:33" ht="12" customHeight="1">
      <c r="A369" s="375"/>
      <c r="B369" s="375"/>
      <c r="C369" s="375"/>
      <c r="D369" s="381"/>
      <c r="E369" s="277" t="s">
        <v>775</v>
      </c>
      <c r="F369" s="277"/>
      <c r="G369" s="277"/>
      <c r="H369" s="277"/>
      <c r="I369" s="277"/>
      <c r="J369" s="277"/>
      <c r="K369" s="277"/>
      <c r="L369" s="277"/>
      <c r="M369" s="277"/>
      <c r="N369" s="319"/>
      <c r="O369" s="277"/>
      <c r="P369" s="277"/>
      <c r="Q369" s="319"/>
      <c r="R369" s="381"/>
      <c r="S369" s="277" t="s">
        <v>718</v>
      </c>
      <c r="T369" s="375"/>
      <c r="U369" s="375"/>
      <c r="V369" s="375"/>
      <c r="W369" s="375"/>
      <c r="X369" s="375"/>
      <c r="Y369" s="375"/>
      <c r="Z369" s="375"/>
      <c r="AA369" s="375"/>
      <c r="AB369" s="375"/>
      <c r="AC369" s="375"/>
      <c r="AD369" s="375"/>
      <c r="AE369" s="375"/>
      <c r="AF369" s="375"/>
      <c r="AG369" s="375"/>
    </row>
    <row r="370" spans="1:33" ht="12" customHeight="1">
      <c r="A370" s="375"/>
      <c r="B370" s="375"/>
      <c r="C370" s="375"/>
      <c r="D370" s="375"/>
      <c r="E370" s="320"/>
      <c r="F370" s="320"/>
      <c r="G370" s="320"/>
      <c r="H370" s="320"/>
      <c r="I370" s="320"/>
      <c r="J370" s="320"/>
      <c r="K370" s="320"/>
      <c r="L370" s="320"/>
      <c r="M370" s="320"/>
      <c r="N370" s="345"/>
      <c r="O370" s="320"/>
      <c r="P370" s="320"/>
      <c r="Q370" s="320"/>
      <c r="R370" s="320"/>
      <c r="S370" s="320"/>
      <c r="T370" s="375"/>
      <c r="U370" s="375"/>
      <c r="V370" s="375"/>
      <c r="W370" s="375"/>
      <c r="X370" s="375"/>
      <c r="Y370" s="375"/>
      <c r="Z370" s="375"/>
      <c r="AA370" s="375"/>
      <c r="AB370" s="375"/>
      <c r="AC370" s="375"/>
      <c r="AD370" s="375"/>
      <c r="AE370" s="375"/>
      <c r="AF370" s="375"/>
      <c r="AG370" s="375"/>
    </row>
    <row r="371" spans="1:33" ht="12" customHeight="1">
      <c r="A371" s="375"/>
      <c r="B371" s="375"/>
      <c r="C371" s="375"/>
      <c r="D371" s="374" t="s">
        <v>233</v>
      </c>
      <c r="E371" s="277" t="s">
        <v>719</v>
      </c>
      <c r="F371" s="277"/>
      <c r="G371" s="277"/>
      <c r="H371" s="277"/>
      <c r="I371" s="277"/>
      <c r="J371" s="277"/>
      <c r="K371" s="277"/>
      <c r="L371" s="277"/>
      <c r="M371" s="277"/>
      <c r="N371" s="319"/>
      <c r="O371" s="277"/>
      <c r="P371" s="277"/>
      <c r="Q371" s="319"/>
      <c r="R371" s="381"/>
      <c r="S371" s="277" t="s">
        <v>720</v>
      </c>
      <c r="T371" s="375"/>
      <c r="U371" s="375"/>
      <c r="V371" s="375"/>
      <c r="W371" s="375" t="s">
        <v>807</v>
      </c>
      <c r="X371" s="440"/>
      <c r="Y371" s="441"/>
      <c r="Z371" s="441"/>
      <c r="AA371" s="441"/>
      <c r="AB371" s="441"/>
      <c r="AC371" s="441"/>
      <c r="AD371" s="442"/>
      <c r="AE371" s="382" t="s">
        <v>234</v>
      </c>
      <c r="AF371" s="375"/>
      <c r="AG371" s="375"/>
    </row>
    <row r="372" spans="1:33" ht="12" customHeight="1">
      <c r="A372" s="375"/>
      <c r="B372" s="345"/>
      <c r="C372" s="345"/>
      <c r="D372" s="317"/>
      <c r="E372" s="319"/>
      <c r="F372" s="277"/>
      <c r="G372" s="277"/>
      <c r="H372" s="277"/>
      <c r="I372" s="277"/>
      <c r="J372" s="277"/>
      <c r="K372" s="277"/>
      <c r="L372" s="277"/>
      <c r="M372" s="277"/>
      <c r="N372" s="277"/>
      <c r="O372" s="345"/>
      <c r="P372" s="345"/>
      <c r="Q372" s="345"/>
      <c r="R372" s="345"/>
      <c r="S372" s="345"/>
      <c r="T372" s="345"/>
      <c r="U372" s="345"/>
      <c r="V372" s="345"/>
      <c r="W372" s="345"/>
      <c r="X372" s="345"/>
      <c r="Y372" s="345"/>
      <c r="Z372" s="345"/>
      <c r="AA372" s="345"/>
      <c r="AB372" s="345"/>
      <c r="AC372" s="345"/>
      <c r="AD372" s="345"/>
      <c r="AE372" s="345"/>
      <c r="AF372" s="345"/>
      <c r="AG372" s="345"/>
    </row>
    <row r="373" spans="1:33" ht="12" customHeight="1">
      <c r="A373" s="375"/>
      <c r="B373" s="375" t="s">
        <v>818</v>
      </c>
      <c r="C373" s="380"/>
      <c r="D373" s="375"/>
      <c r="E373" s="375"/>
      <c r="F373" s="380"/>
      <c r="G373" s="380"/>
      <c r="H373" s="380"/>
      <c r="I373" s="380"/>
      <c r="J373" s="380"/>
      <c r="K373" s="380"/>
      <c r="L373" s="380"/>
      <c r="M373" s="380"/>
      <c r="N373" s="281"/>
      <c r="O373" s="375"/>
      <c r="P373" s="375"/>
      <c r="Q373" s="375"/>
      <c r="R373" s="375"/>
      <c r="S373" s="375"/>
      <c r="T373" s="375"/>
      <c r="U373" s="375"/>
      <c r="V373" s="375"/>
      <c r="W373" s="375"/>
      <c r="X373" s="375"/>
      <c r="Y373" s="375"/>
      <c r="Z373" s="375"/>
      <c r="AA373" s="375"/>
      <c r="AB373" s="375"/>
      <c r="AC373" s="375"/>
      <c r="AD373" s="375"/>
      <c r="AE373" s="375"/>
      <c r="AF373" s="375"/>
      <c r="AG373" s="375"/>
    </row>
    <row r="374" spans="1:33" ht="12" customHeight="1">
      <c r="A374" s="375"/>
      <c r="B374" s="380"/>
      <c r="C374" s="380"/>
      <c r="D374" s="375"/>
      <c r="E374" s="375"/>
      <c r="F374" s="380"/>
      <c r="G374" s="380"/>
      <c r="H374" s="380"/>
      <c r="I374" s="380"/>
      <c r="J374" s="380"/>
      <c r="K374" s="380"/>
      <c r="L374" s="380"/>
      <c r="M374" s="380"/>
      <c r="N374" s="281"/>
      <c r="O374" s="375"/>
      <c r="P374" s="375"/>
      <c r="Q374" s="375"/>
      <c r="R374" s="375"/>
      <c r="S374" s="375"/>
      <c r="T374" s="375"/>
      <c r="U374" s="375"/>
      <c r="V374" s="375"/>
      <c r="W374" s="375"/>
      <c r="X374" s="375"/>
      <c r="Y374" s="375"/>
      <c r="Z374" s="375"/>
      <c r="AA374" s="375"/>
      <c r="AB374" s="375"/>
      <c r="AC374" s="375"/>
      <c r="AD374" s="375"/>
      <c r="AE374" s="375"/>
      <c r="AF374" s="375"/>
      <c r="AG374" s="375"/>
    </row>
    <row r="375" spans="1:33" ht="12" customHeight="1">
      <c r="A375" s="375"/>
      <c r="B375" s="380"/>
      <c r="C375" s="380"/>
      <c r="D375" s="374" t="s">
        <v>233</v>
      </c>
      <c r="E375" s="277" t="s">
        <v>758</v>
      </c>
      <c r="F375" s="277"/>
      <c r="G375" s="277"/>
      <c r="H375" s="277"/>
      <c r="I375" s="277"/>
      <c r="J375" s="277"/>
      <c r="K375" s="277"/>
      <c r="L375" s="277"/>
      <c r="M375" s="277"/>
      <c r="N375" s="281"/>
      <c r="O375" s="375"/>
      <c r="P375" s="375"/>
      <c r="Q375" s="375"/>
      <c r="R375" s="374" t="s">
        <v>233</v>
      </c>
      <c r="S375" s="277" t="s">
        <v>759</v>
      </c>
      <c r="T375" s="375"/>
      <c r="U375" s="375"/>
      <c r="V375" s="375"/>
      <c r="W375" s="375"/>
      <c r="X375" s="375"/>
      <c r="Y375" s="375"/>
      <c r="Z375" s="375"/>
      <c r="AA375" s="375"/>
      <c r="AB375" s="375"/>
      <c r="AC375" s="375"/>
      <c r="AD375" s="375"/>
      <c r="AE375" s="375"/>
      <c r="AF375" s="375"/>
      <c r="AG375" s="375"/>
    </row>
    <row r="376" spans="1:33" ht="12" customHeight="1">
      <c r="A376" s="375"/>
      <c r="B376" s="375"/>
      <c r="C376" s="277"/>
      <c r="D376" s="277"/>
      <c r="E376" s="277"/>
      <c r="F376" s="277"/>
      <c r="G376" s="277"/>
      <c r="H376" s="345"/>
      <c r="I376" s="345"/>
      <c r="J376" s="345"/>
      <c r="K376" s="345"/>
      <c r="L376" s="345"/>
      <c r="M376" s="345"/>
      <c r="N376" s="345"/>
      <c r="O376" s="345"/>
      <c r="P376" s="345"/>
      <c r="Q376" s="345"/>
      <c r="R376" s="345"/>
      <c r="S376" s="345"/>
      <c r="T376" s="345"/>
      <c r="U376" s="345"/>
      <c r="V376" s="345"/>
      <c r="W376" s="345"/>
      <c r="X376" s="345"/>
      <c r="Y376" s="345"/>
      <c r="Z376" s="345"/>
      <c r="AA376" s="345"/>
      <c r="AB376" s="345"/>
      <c r="AC376" s="345"/>
      <c r="AD376" s="345"/>
      <c r="AE376" s="345"/>
      <c r="AF376" s="345"/>
      <c r="AG376" s="375"/>
    </row>
    <row r="377" spans="1:33" ht="12" customHeight="1">
      <c r="A377" s="375"/>
      <c r="B377" s="375"/>
      <c r="C377" s="277"/>
      <c r="D377" s="381"/>
      <c r="E377" s="277" t="s">
        <v>729</v>
      </c>
      <c r="F377" s="277"/>
      <c r="G377" s="277"/>
      <c r="H377" s="345"/>
      <c r="I377" s="375" t="s">
        <v>807</v>
      </c>
      <c r="J377" s="440"/>
      <c r="K377" s="441"/>
      <c r="L377" s="441"/>
      <c r="M377" s="441"/>
      <c r="N377" s="441"/>
      <c r="O377" s="441"/>
      <c r="P377" s="442"/>
      <c r="Q377" s="382" t="s">
        <v>234</v>
      </c>
      <c r="R377" s="345"/>
      <c r="S377" s="345"/>
      <c r="T377" s="345"/>
      <c r="U377" s="345"/>
      <c r="V377" s="345"/>
      <c r="W377" s="345"/>
      <c r="X377" s="345"/>
      <c r="Y377" s="345"/>
      <c r="Z377" s="345"/>
      <c r="AA377" s="345"/>
      <c r="AB377" s="345"/>
      <c r="AC377" s="345"/>
      <c r="AD377" s="345"/>
      <c r="AE377" s="345"/>
      <c r="AF377" s="345"/>
      <c r="AG377" s="375"/>
    </row>
    <row r="378" spans="1:33" ht="12" customHeight="1">
      <c r="A378" s="375"/>
      <c r="B378" s="375"/>
      <c r="C378" s="277"/>
      <c r="D378" s="277"/>
      <c r="E378" s="277"/>
      <c r="F378" s="277"/>
      <c r="G378" s="277"/>
      <c r="H378" s="345"/>
      <c r="I378" s="345"/>
      <c r="J378" s="345"/>
      <c r="K378" s="345"/>
      <c r="L378" s="345"/>
      <c r="M378" s="345"/>
      <c r="N378" s="345"/>
      <c r="O378" s="345"/>
      <c r="P378" s="345"/>
      <c r="Q378" s="345"/>
      <c r="R378" s="345"/>
      <c r="S378" s="345"/>
      <c r="T378" s="345"/>
      <c r="U378" s="345"/>
      <c r="V378" s="345"/>
      <c r="W378" s="345"/>
      <c r="X378" s="345"/>
      <c r="Y378" s="345"/>
      <c r="Z378" s="345"/>
      <c r="AA378" s="345"/>
      <c r="AB378" s="345"/>
      <c r="AC378" s="345"/>
      <c r="AD378" s="345"/>
      <c r="AE378" s="345"/>
      <c r="AF378" s="345"/>
      <c r="AG378" s="375"/>
    </row>
    <row r="379" spans="1:43" ht="12" customHeight="1">
      <c r="A379" s="375"/>
      <c r="B379" s="375" t="s">
        <v>856</v>
      </c>
      <c r="C379" s="380"/>
      <c r="D379" s="277"/>
      <c r="E379" s="277"/>
      <c r="F379" s="277"/>
      <c r="G379" s="277"/>
      <c r="H379" s="345"/>
      <c r="I379" s="345"/>
      <c r="J379" s="345"/>
      <c r="K379" s="345"/>
      <c r="L379" s="345"/>
      <c r="M379" s="345"/>
      <c r="N379" s="345"/>
      <c r="O379" s="345"/>
      <c r="P379" s="345"/>
      <c r="Q379" s="345"/>
      <c r="R379" s="345"/>
      <c r="S379" s="345"/>
      <c r="T379" s="345"/>
      <c r="U379" s="345"/>
      <c r="V379" s="345"/>
      <c r="W379" s="345"/>
      <c r="X379" s="345"/>
      <c r="Y379" s="345"/>
      <c r="Z379" s="345"/>
      <c r="AA379" s="345"/>
      <c r="AB379" s="345"/>
      <c r="AC379" s="345"/>
      <c r="AD379" s="345"/>
      <c r="AE379" s="345"/>
      <c r="AF379" s="345"/>
      <c r="AG379" s="375"/>
      <c r="AJ379" s="371" t="str">
        <f>IF(D381="","","活用している")</f>
        <v>活用している</v>
      </c>
      <c r="AL379" s="419" t="str">
        <f>AJ379&amp;AJ381</f>
        <v>活用している</v>
      </c>
      <c r="AM379" s="420"/>
      <c r="AN379" s="420"/>
      <c r="AO379" s="420"/>
      <c r="AP379" s="420"/>
      <c r="AQ379" s="421"/>
    </row>
    <row r="380" spans="1:33" ht="12" customHeight="1">
      <c r="A380" s="375"/>
      <c r="B380" s="375"/>
      <c r="C380" s="277"/>
      <c r="D380" s="277"/>
      <c r="E380" s="277"/>
      <c r="F380" s="277"/>
      <c r="G380" s="277"/>
      <c r="H380" s="345"/>
      <c r="I380" s="345"/>
      <c r="J380" s="345"/>
      <c r="K380" s="345"/>
      <c r="L380" s="345"/>
      <c r="M380" s="345"/>
      <c r="N380" s="345"/>
      <c r="O380" s="345"/>
      <c r="P380" s="345"/>
      <c r="Q380" s="345"/>
      <c r="R380" s="345"/>
      <c r="S380" s="345"/>
      <c r="T380" s="345"/>
      <c r="U380" s="345"/>
      <c r="V380" s="345"/>
      <c r="W380" s="345"/>
      <c r="X380" s="345"/>
      <c r="Y380" s="345"/>
      <c r="Z380" s="345"/>
      <c r="AA380" s="345"/>
      <c r="AB380" s="345"/>
      <c r="AC380" s="345"/>
      <c r="AD380" s="345"/>
      <c r="AE380" s="345"/>
      <c r="AF380" s="345"/>
      <c r="AG380" s="375"/>
    </row>
    <row r="381" spans="1:36" ht="12" customHeight="1">
      <c r="A381" s="375"/>
      <c r="B381" s="375"/>
      <c r="C381" s="277"/>
      <c r="D381" s="374" t="s">
        <v>233</v>
      </c>
      <c r="E381" s="277" t="s">
        <v>847</v>
      </c>
      <c r="F381" s="277"/>
      <c r="G381" s="277"/>
      <c r="H381" s="277"/>
      <c r="I381" s="277"/>
      <c r="J381" s="277"/>
      <c r="K381" s="277"/>
      <c r="L381" s="277"/>
      <c r="M381" s="277"/>
      <c r="N381" s="281"/>
      <c r="O381" s="375"/>
      <c r="P381" s="375"/>
      <c r="Q381" s="375"/>
      <c r="R381" s="381"/>
      <c r="S381" s="277" t="s">
        <v>848</v>
      </c>
      <c r="T381" s="345"/>
      <c r="U381" s="345"/>
      <c r="V381" s="345"/>
      <c r="W381" s="345"/>
      <c r="X381" s="345"/>
      <c r="Y381" s="345"/>
      <c r="Z381" s="345"/>
      <c r="AA381" s="345"/>
      <c r="AB381" s="345"/>
      <c r="AC381" s="345"/>
      <c r="AD381" s="345"/>
      <c r="AE381" s="345"/>
      <c r="AF381" s="345"/>
      <c r="AG381" s="375"/>
      <c r="AJ381" s="371">
        <f>IF(R381="","","活用していない")</f>
      </c>
    </row>
    <row r="382" spans="1:33" ht="12" customHeight="1">
      <c r="A382" s="317"/>
      <c r="B382" s="345"/>
      <c r="C382" s="345"/>
      <c r="D382" s="380"/>
      <c r="E382" s="277"/>
      <c r="F382" s="345"/>
      <c r="G382" s="345"/>
      <c r="H382" s="345"/>
      <c r="I382" s="345"/>
      <c r="J382" s="345"/>
      <c r="K382" s="345"/>
      <c r="L382" s="345"/>
      <c r="M382" s="345"/>
      <c r="N382" s="345"/>
      <c r="O382" s="345"/>
      <c r="P382" s="345"/>
      <c r="Q382" s="345"/>
      <c r="R382" s="345"/>
      <c r="S382" s="345"/>
      <c r="T382" s="380"/>
      <c r="U382" s="277"/>
      <c r="V382" s="345"/>
      <c r="W382" s="345"/>
      <c r="X382" s="345"/>
      <c r="Y382" s="345"/>
      <c r="Z382" s="345"/>
      <c r="AA382" s="345"/>
      <c r="AB382" s="345"/>
      <c r="AC382" s="345"/>
      <c r="AD382" s="345"/>
      <c r="AE382" s="345"/>
      <c r="AF382" s="345"/>
      <c r="AG382" s="345"/>
    </row>
    <row r="383" spans="1:33" ht="12" customHeight="1">
      <c r="A383" s="334" t="s">
        <v>860</v>
      </c>
      <c r="B383" s="345"/>
      <c r="C383" s="345"/>
      <c r="D383" s="380"/>
      <c r="E383" s="277"/>
      <c r="F383" s="345"/>
      <c r="G383" s="345"/>
      <c r="H383" s="345"/>
      <c r="I383" s="345"/>
      <c r="J383" s="345"/>
      <c r="K383" s="345"/>
      <c r="L383" s="345"/>
      <c r="M383" s="345"/>
      <c r="N383" s="345"/>
      <c r="O383" s="345"/>
      <c r="P383" s="345"/>
      <c r="Q383" s="345"/>
      <c r="R383" s="345"/>
      <c r="S383" s="345"/>
      <c r="T383" s="380"/>
      <c r="U383" s="277"/>
      <c r="V383" s="345"/>
      <c r="W383" s="345"/>
      <c r="X383" s="345"/>
      <c r="Y383" s="345"/>
      <c r="Z383" s="345"/>
      <c r="AA383" s="345"/>
      <c r="AB383" s="345"/>
      <c r="AC383" s="345"/>
      <c r="AD383" s="345"/>
      <c r="AE383" s="345"/>
      <c r="AF383" s="345"/>
      <c r="AG383" s="345"/>
    </row>
    <row r="384" spans="1:33" ht="12" customHeight="1">
      <c r="A384" s="317"/>
      <c r="B384" s="345"/>
      <c r="C384" s="345"/>
      <c r="D384" s="380"/>
      <c r="E384" s="277"/>
      <c r="F384" s="345"/>
      <c r="G384" s="345"/>
      <c r="H384" s="345"/>
      <c r="I384" s="345"/>
      <c r="J384" s="345"/>
      <c r="K384" s="345"/>
      <c r="L384" s="345"/>
      <c r="M384" s="345"/>
      <c r="N384" s="345"/>
      <c r="O384" s="345"/>
      <c r="P384" s="345"/>
      <c r="Q384" s="345"/>
      <c r="R384" s="345"/>
      <c r="S384" s="345"/>
      <c r="T384" s="380"/>
      <c r="U384" s="277"/>
      <c r="V384" s="345"/>
      <c r="W384" s="345"/>
      <c r="X384" s="345"/>
      <c r="Y384" s="345"/>
      <c r="Z384" s="345"/>
      <c r="AA384" s="345"/>
      <c r="AB384" s="345"/>
      <c r="AC384" s="345"/>
      <c r="AD384" s="345"/>
      <c r="AE384" s="345"/>
      <c r="AF384" s="345"/>
      <c r="AG384" s="345"/>
    </row>
    <row r="385" spans="1:33" ht="12" customHeight="1">
      <c r="A385" s="418" t="s">
        <v>753</v>
      </c>
      <c r="B385" s="418"/>
      <c r="C385" s="418"/>
      <c r="D385" s="418"/>
      <c r="E385" s="418"/>
      <c r="F385" s="418"/>
      <c r="G385" s="418"/>
      <c r="H385" s="418"/>
      <c r="I385" s="418"/>
      <c r="J385" s="418"/>
      <c r="K385" s="418"/>
      <c r="L385" s="418"/>
      <c r="M385" s="418"/>
      <c r="N385" s="418"/>
      <c r="O385" s="418"/>
      <c r="P385" s="418"/>
      <c r="Q385" s="418"/>
      <c r="R385" s="418"/>
      <c r="S385" s="418"/>
      <c r="T385" s="418"/>
      <c r="U385" s="418"/>
      <c r="V385" s="418"/>
      <c r="W385" s="418"/>
      <c r="X385" s="418"/>
      <c r="Y385" s="418"/>
      <c r="Z385" s="418"/>
      <c r="AA385" s="418"/>
      <c r="AB385" s="418"/>
      <c r="AC385" s="418"/>
      <c r="AD385" s="418"/>
      <c r="AE385" s="418"/>
      <c r="AF385" s="418"/>
      <c r="AG385" s="418"/>
    </row>
    <row r="386" spans="1:33" ht="12" customHeight="1">
      <c r="A386" s="375"/>
      <c r="B386" s="375"/>
      <c r="C386" s="375"/>
      <c r="D386" s="375"/>
      <c r="E386" s="375"/>
      <c r="F386" s="375"/>
      <c r="G386" s="375"/>
      <c r="H386" s="375"/>
      <c r="I386" s="375"/>
      <c r="J386" s="375"/>
      <c r="K386" s="375"/>
      <c r="L386" s="375"/>
      <c r="M386" s="375"/>
      <c r="N386" s="375"/>
      <c r="O386" s="375"/>
      <c r="P386" s="375"/>
      <c r="Q386" s="375"/>
      <c r="R386" s="375"/>
      <c r="S386" s="375"/>
      <c r="T386" s="375"/>
      <c r="U386" s="375"/>
      <c r="V386" s="375"/>
      <c r="W386" s="375"/>
      <c r="X386" s="375"/>
      <c r="Y386" s="375"/>
      <c r="Z386" s="375"/>
      <c r="AA386" s="375"/>
      <c r="AB386" s="375"/>
      <c r="AC386" s="375"/>
      <c r="AD386" s="375"/>
      <c r="AE386" s="375"/>
      <c r="AF386" s="375"/>
      <c r="AG386" s="375"/>
    </row>
    <row r="387" spans="1:43" ht="12" customHeight="1">
      <c r="A387" s="317"/>
      <c r="B387" s="345" t="s">
        <v>754</v>
      </c>
      <c r="C387" s="345"/>
      <c r="D387" s="345"/>
      <c r="E387" s="345"/>
      <c r="F387" s="345"/>
      <c r="G387" s="345"/>
      <c r="H387" s="345"/>
      <c r="I387" s="345"/>
      <c r="J387" s="345"/>
      <c r="K387" s="345"/>
      <c r="L387" s="345"/>
      <c r="M387" s="345"/>
      <c r="N387" s="345"/>
      <c r="O387" s="345"/>
      <c r="P387" s="345"/>
      <c r="Q387" s="345"/>
      <c r="R387" s="345"/>
      <c r="S387" s="345"/>
      <c r="T387" s="345"/>
      <c r="U387" s="345"/>
      <c r="V387" s="345"/>
      <c r="W387" s="345"/>
      <c r="X387" s="345"/>
      <c r="Y387" s="345"/>
      <c r="Z387" s="345"/>
      <c r="AA387" s="345"/>
      <c r="AB387" s="345"/>
      <c r="AC387" s="345"/>
      <c r="AD387" s="345"/>
      <c r="AE387" s="345"/>
      <c r="AF387" s="345"/>
      <c r="AG387" s="345"/>
      <c r="AJ387" s="371" t="str">
        <f>IF(D389="","","対象施設である")</f>
        <v>対象施設である</v>
      </c>
      <c r="AL387" s="419" t="str">
        <f>AJ387&amp;AJ389</f>
        <v>対象施設である</v>
      </c>
      <c r="AM387" s="420"/>
      <c r="AN387" s="420"/>
      <c r="AO387" s="420"/>
      <c r="AP387" s="420"/>
      <c r="AQ387" s="421"/>
    </row>
    <row r="388" spans="1:33" ht="12" customHeight="1">
      <c r="A388" s="317"/>
      <c r="B388" s="345"/>
      <c r="C388" s="345"/>
      <c r="D388" s="345"/>
      <c r="E388" s="345"/>
      <c r="F388" s="345"/>
      <c r="G388" s="345"/>
      <c r="H388" s="345"/>
      <c r="I388" s="345"/>
      <c r="J388" s="345"/>
      <c r="K388" s="345"/>
      <c r="L388" s="345"/>
      <c r="M388" s="345"/>
      <c r="N388" s="345"/>
      <c r="O388" s="345"/>
      <c r="P388" s="345"/>
      <c r="Q388" s="345"/>
      <c r="R388" s="345"/>
      <c r="S388" s="345"/>
      <c r="T388" s="345"/>
      <c r="U388" s="345"/>
      <c r="V388" s="345"/>
      <c r="W388" s="345"/>
      <c r="X388" s="345"/>
      <c r="Y388" s="345"/>
      <c r="Z388" s="345"/>
      <c r="AA388" s="345"/>
      <c r="AB388" s="345"/>
      <c r="AC388" s="345"/>
      <c r="AD388" s="345"/>
      <c r="AE388" s="345"/>
      <c r="AF388" s="345"/>
      <c r="AG388" s="345"/>
    </row>
    <row r="389" spans="1:36" ht="12" customHeight="1">
      <c r="A389" s="317"/>
      <c r="B389" s="345"/>
      <c r="C389" s="345"/>
      <c r="D389" s="374" t="s">
        <v>233</v>
      </c>
      <c r="E389" s="277" t="s">
        <v>755</v>
      </c>
      <c r="F389" s="277"/>
      <c r="G389" s="277"/>
      <c r="H389" s="277"/>
      <c r="I389" s="277"/>
      <c r="J389" s="277"/>
      <c r="K389" s="277"/>
      <c r="L389" s="277"/>
      <c r="M389" s="277"/>
      <c r="N389" s="277"/>
      <c r="O389" s="277"/>
      <c r="P389" s="277"/>
      <c r="Q389" s="277"/>
      <c r="R389" s="277"/>
      <c r="S389" s="277"/>
      <c r="T389" s="381"/>
      <c r="U389" s="277" t="s">
        <v>756</v>
      </c>
      <c r="V389" s="277"/>
      <c r="W389" s="345"/>
      <c r="X389" s="345"/>
      <c r="Y389" s="345"/>
      <c r="Z389" s="345"/>
      <c r="AA389" s="345"/>
      <c r="AB389" s="345"/>
      <c r="AC389" s="345"/>
      <c r="AD389" s="345"/>
      <c r="AE389" s="345"/>
      <c r="AF389" s="345"/>
      <c r="AG389" s="345"/>
      <c r="AJ389" s="371">
        <f>IF(T389="","","対象施設でない")</f>
      </c>
    </row>
    <row r="390" spans="1:33" ht="12" customHeight="1">
      <c r="A390" s="317"/>
      <c r="B390" s="345"/>
      <c r="C390" s="345"/>
      <c r="D390" s="380"/>
      <c r="E390" s="277"/>
      <c r="F390" s="277"/>
      <c r="G390" s="277"/>
      <c r="H390" s="277"/>
      <c r="I390" s="277"/>
      <c r="J390" s="277"/>
      <c r="K390" s="277"/>
      <c r="L390" s="277"/>
      <c r="M390" s="277"/>
      <c r="N390" s="277"/>
      <c r="O390" s="277"/>
      <c r="P390" s="277"/>
      <c r="Q390" s="277"/>
      <c r="R390" s="277"/>
      <c r="S390" s="277"/>
      <c r="T390" s="380"/>
      <c r="U390" s="277"/>
      <c r="V390" s="277"/>
      <c r="W390" s="345"/>
      <c r="X390" s="345"/>
      <c r="Y390" s="345"/>
      <c r="Z390" s="345"/>
      <c r="AA390" s="345"/>
      <c r="AB390" s="345"/>
      <c r="AC390" s="345"/>
      <c r="AD390" s="345"/>
      <c r="AE390" s="345"/>
      <c r="AF390" s="345"/>
      <c r="AG390" s="345"/>
    </row>
    <row r="391" spans="1:33" ht="12" customHeight="1">
      <c r="A391" s="317"/>
      <c r="B391" s="345" t="s">
        <v>806</v>
      </c>
      <c r="C391" s="345"/>
      <c r="D391" s="277"/>
      <c r="E391" s="277"/>
      <c r="F391" s="277"/>
      <c r="G391" s="277"/>
      <c r="H391" s="277"/>
      <c r="I391" s="277"/>
      <c r="J391" s="277"/>
      <c r="K391" s="277"/>
      <c r="L391" s="277"/>
      <c r="M391" s="277"/>
      <c r="N391" s="277"/>
      <c r="O391" s="277"/>
      <c r="P391" s="277"/>
      <c r="Q391" s="277"/>
      <c r="R391" s="277"/>
      <c r="S391" s="277"/>
      <c r="T391" s="380"/>
      <c r="U391" s="277"/>
      <c r="V391" s="277"/>
      <c r="W391" s="345"/>
      <c r="X391" s="345"/>
      <c r="Y391" s="345"/>
      <c r="Z391" s="345"/>
      <c r="AA391" s="345"/>
      <c r="AB391" s="345"/>
      <c r="AC391" s="345"/>
      <c r="AD391" s="345"/>
      <c r="AE391" s="345"/>
      <c r="AF391" s="345"/>
      <c r="AG391" s="345"/>
    </row>
    <row r="392" spans="1:33" ht="12" customHeight="1">
      <c r="A392" s="317"/>
      <c r="B392" s="345"/>
      <c r="C392" s="345"/>
      <c r="D392" s="380"/>
      <c r="E392" s="277"/>
      <c r="F392" s="277"/>
      <c r="G392" s="277"/>
      <c r="H392" s="277"/>
      <c r="I392" s="277"/>
      <c r="J392" s="277"/>
      <c r="K392" s="277"/>
      <c r="L392" s="277"/>
      <c r="M392" s="277"/>
      <c r="N392" s="277"/>
      <c r="O392" s="277"/>
      <c r="P392" s="277"/>
      <c r="Q392" s="277"/>
      <c r="R392" s="277"/>
      <c r="S392" s="277"/>
      <c r="T392" s="380"/>
      <c r="U392" s="277"/>
      <c r="V392" s="277"/>
      <c r="W392" s="345"/>
      <c r="X392" s="345"/>
      <c r="Y392" s="345"/>
      <c r="Z392" s="345"/>
      <c r="AA392" s="345"/>
      <c r="AB392" s="345"/>
      <c r="AC392" s="345"/>
      <c r="AD392" s="345"/>
      <c r="AE392" s="345"/>
      <c r="AF392" s="345"/>
      <c r="AG392" s="345"/>
    </row>
    <row r="393" spans="1:36" ht="12" customHeight="1">
      <c r="A393" s="317"/>
      <c r="B393" s="345"/>
      <c r="C393" s="345"/>
      <c r="D393" s="381"/>
      <c r="E393" s="277" t="s">
        <v>781</v>
      </c>
      <c r="F393" s="277"/>
      <c r="G393" s="277"/>
      <c r="H393" s="277"/>
      <c r="I393" s="277"/>
      <c r="J393" s="277"/>
      <c r="K393" s="277"/>
      <c r="L393" s="277"/>
      <c r="M393" s="277"/>
      <c r="N393" s="277"/>
      <c r="O393" s="277"/>
      <c r="P393" s="277"/>
      <c r="Q393" s="277"/>
      <c r="R393" s="277"/>
      <c r="S393" s="277"/>
      <c r="T393" s="380"/>
      <c r="U393" s="277"/>
      <c r="V393" s="277"/>
      <c r="W393" s="345"/>
      <c r="X393" s="345"/>
      <c r="Y393" s="345"/>
      <c r="Z393" s="345"/>
      <c r="AA393" s="345"/>
      <c r="AB393" s="345"/>
      <c r="AC393" s="345"/>
      <c r="AD393" s="345"/>
      <c r="AE393" s="345"/>
      <c r="AF393" s="345"/>
      <c r="AG393" s="345"/>
      <c r="AJ393" s="371">
        <f>IF(D393="","","④ノンファーム型接続バイオマス（専焼、地域資源（出力制御困難なものを除く））")</f>
      </c>
    </row>
    <row r="394" spans="1:33" ht="12" customHeight="1">
      <c r="A394" s="317"/>
      <c r="B394" s="345"/>
      <c r="C394" s="345"/>
      <c r="D394" s="380"/>
      <c r="E394" s="277"/>
      <c r="F394" s="277"/>
      <c r="G394" s="277"/>
      <c r="H394" s="277"/>
      <c r="I394" s="277"/>
      <c r="J394" s="277"/>
      <c r="K394" s="277"/>
      <c r="L394" s="277"/>
      <c r="M394" s="277"/>
      <c r="N394" s="277"/>
      <c r="O394" s="277"/>
      <c r="P394" s="277"/>
      <c r="Q394" s="277"/>
      <c r="R394" s="277"/>
      <c r="S394" s="277"/>
      <c r="T394" s="380"/>
      <c r="U394" s="277"/>
      <c r="V394" s="277"/>
      <c r="W394" s="345"/>
      <c r="X394" s="345"/>
      <c r="Y394" s="345"/>
      <c r="Z394" s="345"/>
      <c r="AA394" s="345"/>
      <c r="AB394" s="345"/>
      <c r="AC394" s="345"/>
      <c r="AD394" s="345"/>
      <c r="AE394" s="345"/>
      <c r="AF394" s="345"/>
      <c r="AG394" s="345"/>
    </row>
    <row r="395" spans="1:36" ht="12" customHeight="1">
      <c r="A395" s="317"/>
      <c r="B395" s="345"/>
      <c r="C395" s="345"/>
      <c r="D395" s="374" t="s">
        <v>233</v>
      </c>
      <c r="E395" s="277" t="s">
        <v>782</v>
      </c>
      <c r="F395" s="277"/>
      <c r="G395" s="277"/>
      <c r="H395" s="277"/>
      <c r="I395" s="277"/>
      <c r="J395" s="277"/>
      <c r="K395" s="277"/>
      <c r="L395" s="277"/>
      <c r="M395" s="277"/>
      <c r="N395" s="277"/>
      <c r="O395" s="277"/>
      <c r="P395" s="277"/>
      <c r="Q395" s="277"/>
      <c r="R395" s="277"/>
      <c r="S395" s="277"/>
      <c r="T395" s="380"/>
      <c r="U395" s="277"/>
      <c r="V395" s="277"/>
      <c r="W395" s="345"/>
      <c r="X395" s="345"/>
      <c r="Y395" s="345"/>
      <c r="Z395" s="345"/>
      <c r="AA395" s="345"/>
      <c r="AB395" s="345"/>
      <c r="AC395" s="345"/>
      <c r="AD395" s="345"/>
      <c r="AE395" s="345"/>
      <c r="AF395" s="345"/>
      <c r="AG395" s="345"/>
      <c r="AJ395" s="371" t="str">
        <f>IF(D395="","","⑥その他のノンファーム型接続電源の出力制御（地域資源（出力制御困難なもの）及び長期固定電源）")</f>
        <v>⑥その他のノンファーム型接続電源の出力制御（地域資源（出力制御困難なもの）及び長期固定電源）</v>
      </c>
    </row>
    <row r="396" spans="1:38" ht="12" customHeight="1">
      <c r="A396" s="317"/>
      <c r="B396" s="345"/>
      <c r="C396" s="345"/>
      <c r="D396" s="380"/>
      <c r="E396" s="277"/>
      <c r="F396" s="277"/>
      <c r="G396" s="277"/>
      <c r="H396" s="277"/>
      <c r="I396" s="277"/>
      <c r="J396" s="277"/>
      <c r="K396" s="277"/>
      <c r="L396" s="277"/>
      <c r="M396" s="277"/>
      <c r="N396" s="277"/>
      <c r="O396" s="277"/>
      <c r="P396" s="277"/>
      <c r="Q396" s="277"/>
      <c r="R396" s="277"/>
      <c r="S396" s="277"/>
      <c r="T396" s="380"/>
      <c r="U396" s="277"/>
      <c r="V396" s="277"/>
      <c r="W396" s="345"/>
      <c r="X396" s="345"/>
      <c r="Y396" s="345"/>
      <c r="Z396" s="345"/>
      <c r="AA396" s="345"/>
      <c r="AB396" s="345"/>
      <c r="AC396" s="345"/>
      <c r="AD396" s="345"/>
      <c r="AE396" s="345"/>
      <c r="AF396" s="345"/>
      <c r="AG396" s="345"/>
      <c r="AL396" s="272" t="s">
        <v>906</v>
      </c>
    </row>
    <row r="397" spans="1:43" ht="12" customHeight="1">
      <c r="A397" s="317"/>
      <c r="B397" s="345"/>
      <c r="C397" s="345"/>
      <c r="D397" s="381"/>
      <c r="E397" s="277" t="s">
        <v>780</v>
      </c>
      <c r="F397" s="277"/>
      <c r="G397" s="277"/>
      <c r="H397" s="277"/>
      <c r="I397" s="375" t="s">
        <v>807</v>
      </c>
      <c r="J397" s="440"/>
      <c r="K397" s="441"/>
      <c r="L397" s="441"/>
      <c r="M397" s="441"/>
      <c r="N397" s="441"/>
      <c r="O397" s="441"/>
      <c r="P397" s="441"/>
      <c r="Q397" s="441"/>
      <c r="R397" s="441"/>
      <c r="S397" s="441"/>
      <c r="T397" s="441"/>
      <c r="U397" s="441"/>
      <c r="V397" s="441"/>
      <c r="W397" s="441"/>
      <c r="X397" s="441"/>
      <c r="Y397" s="441"/>
      <c r="Z397" s="441"/>
      <c r="AA397" s="442"/>
      <c r="AB397" s="352" t="s">
        <v>234</v>
      </c>
      <c r="AC397" s="345"/>
      <c r="AD397" s="345"/>
      <c r="AE397" s="345"/>
      <c r="AF397" s="345"/>
      <c r="AG397" s="345"/>
      <c r="AJ397" s="304"/>
      <c r="AL397" s="419" t="str">
        <f>AJ393&amp;AJ395&amp;AJ399</f>
        <v>⑥その他のノンファーム型接続電源の出力制御（地域資源（出力制御困難なもの）及び長期固定電源）</v>
      </c>
      <c r="AM397" s="420"/>
      <c r="AN397" s="420"/>
      <c r="AO397" s="420"/>
      <c r="AP397" s="420"/>
      <c r="AQ397" s="421"/>
    </row>
    <row r="398" spans="1:33" ht="12" customHeight="1">
      <c r="A398" s="317"/>
      <c r="B398" s="345"/>
      <c r="C398" s="345"/>
      <c r="D398" s="380"/>
      <c r="E398" s="277"/>
      <c r="F398" s="277"/>
      <c r="G398" s="277"/>
      <c r="H398" s="277"/>
      <c r="I398" s="277"/>
      <c r="J398" s="277"/>
      <c r="K398" s="277"/>
      <c r="L398" s="277"/>
      <c r="M398" s="277"/>
      <c r="N398" s="277"/>
      <c r="O398" s="277"/>
      <c r="P398" s="277"/>
      <c r="Q398" s="277"/>
      <c r="R398" s="277"/>
      <c r="S398" s="277"/>
      <c r="T398" s="380"/>
      <c r="U398" s="277"/>
      <c r="V398" s="277"/>
      <c r="W398" s="345"/>
      <c r="X398" s="345"/>
      <c r="Y398" s="345"/>
      <c r="Z398" s="345"/>
      <c r="AA398" s="345"/>
      <c r="AB398" s="345"/>
      <c r="AC398" s="345"/>
      <c r="AD398" s="345"/>
      <c r="AE398" s="345"/>
      <c r="AF398" s="345"/>
      <c r="AG398" s="345"/>
    </row>
    <row r="399" spans="1:36" ht="12" customHeight="1">
      <c r="A399" s="317"/>
      <c r="B399" s="345"/>
      <c r="C399" s="345"/>
      <c r="D399" s="380"/>
      <c r="E399" s="277"/>
      <c r="F399" s="277"/>
      <c r="G399" s="277"/>
      <c r="H399" s="277"/>
      <c r="I399" s="277"/>
      <c r="J399" s="277"/>
      <c r="K399" s="277"/>
      <c r="L399" s="277"/>
      <c r="M399" s="277"/>
      <c r="N399" s="277"/>
      <c r="O399" s="277"/>
      <c r="P399" s="277"/>
      <c r="Q399" s="277"/>
      <c r="R399" s="277"/>
      <c r="S399" s="277"/>
      <c r="T399" s="380"/>
      <c r="U399" s="277"/>
      <c r="V399" s="277"/>
      <c r="W399" s="345"/>
      <c r="X399" s="345"/>
      <c r="Y399" s="345"/>
      <c r="Z399" s="345"/>
      <c r="AA399" s="345"/>
      <c r="AB399" s="345"/>
      <c r="AC399" s="345"/>
      <c r="AD399" s="345"/>
      <c r="AE399" s="345"/>
      <c r="AF399" s="345"/>
      <c r="AG399" s="345"/>
      <c r="AJ399" s="371">
        <f>IF(D397="","","その他")</f>
      </c>
    </row>
    <row r="400" spans="1:33" ht="12" customHeight="1">
      <c r="A400" s="317"/>
      <c r="B400" s="345"/>
      <c r="C400" s="345"/>
      <c r="D400" s="380"/>
      <c r="E400" s="277"/>
      <c r="F400" s="277"/>
      <c r="G400" s="277"/>
      <c r="H400" s="277"/>
      <c r="I400" s="277"/>
      <c r="J400" s="277"/>
      <c r="K400" s="277"/>
      <c r="L400" s="277"/>
      <c r="M400" s="277"/>
      <c r="N400" s="277"/>
      <c r="O400" s="277"/>
      <c r="P400" s="277"/>
      <c r="Q400" s="277"/>
      <c r="R400" s="277"/>
      <c r="S400" s="277"/>
      <c r="T400" s="380"/>
      <c r="U400" s="277"/>
      <c r="V400" s="277"/>
      <c r="W400" s="345"/>
      <c r="X400" s="345"/>
      <c r="Y400" s="345"/>
      <c r="Z400" s="345"/>
      <c r="AA400" s="345"/>
      <c r="AB400" s="345"/>
      <c r="AC400" s="345"/>
      <c r="AD400" s="345"/>
      <c r="AE400" s="345"/>
      <c r="AF400" s="345"/>
      <c r="AG400" s="345"/>
    </row>
    <row r="401" spans="1:33" ht="12" customHeight="1">
      <c r="A401" s="317"/>
      <c r="B401" s="345"/>
      <c r="C401" s="345"/>
      <c r="D401" s="380"/>
      <c r="E401" s="277"/>
      <c r="F401" s="277"/>
      <c r="G401" s="277"/>
      <c r="H401" s="277"/>
      <c r="I401" s="277"/>
      <c r="J401" s="277"/>
      <c r="K401" s="277"/>
      <c r="L401" s="277"/>
      <c r="M401" s="277"/>
      <c r="N401" s="277"/>
      <c r="O401" s="277"/>
      <c r="P401" s="277"/>
      <c r="Q401" s="277"/>
      <c r="R401" s="277"/>
      <c r="S401" s="277"/>
      <c r="T401" s="380"/>
      <c r="U401" s="277"/>
      <c r="V401" s="277"/>
      <c r="W401" s="345"/>
      <c r="X401" s="345"/>
      <c r="Y401" s="345"/>
      <c r="Z401" s="345"/>
      <c r="AA401" s="345"/>
      <c r="AB401" s="345"/>
      <c r="AC401" s="345"/>
      <c r="AD401" s="345"/>
      <c r="AE401" s="345"/>
      <c r="AF401" s="345"/>
      <c r="AG401" s="345"/>
    </row>
    <row r="402" spans="1:33" ht="12" customHeight="1">
      <c r="A402" s="317"/>
      <c r="B402" s="345"/>
      <c r="C402" s="345"/>
      <c r="D402" s="380"/>
      <c r="E402" s="277"/>
      <c r="F402" s="277"/>
      <c r="G402" s="277"/>
      <c r="H402" s="277"/>
      <c r="I402" s="277"/>
      <c r="J402" s="277"/>
      <c r="K402" s="277"/>
      <c r="L402" s="277"/>
      <c r="M402" s="277"/>
      <c r="N402" s="277"/>
      <c r="O402" s="277"/>
      <c r="P402" s="277"/>
      <c r="Q402" s="277"/>
      <c r="R402" s="277"/>
      <c r="S402" s="277"/>
      <c r="T402" s="380"/>
      <c r="U402" s="277"/>
      <c r="V402" s="277"/>
      <c r="W402" s="345"/>
      <c r="X402" s="345"/>
      <c r="Y402" s="345"/>
      <c r="Z402" s="345"/>
      <c r="AA402" s="345"/>
      <c r="AB402" s="345"/>
      <c r="AC402" s="345"/>
      <c r="AD402" s="345"/>
      <c r="AE402" s="345"/>
      <c r="AF402" s="345"/>
      <c r="AG402" s="345"/>
    </row>
    <row r="403" spans="1:33" ht="12" customHeight="1">
      <c r="A403" s="317"/>
      <c r="B403" s="345"/>
      <c r="C403" s="345"/>
      <c r="D403" s="380"/>
      <c r="E403" s="277"/>
      <c r="F403" s="277"/>
      <c r="G403" s="277"/>
      <c r="H403" s="277"/>
      <c r="I403" s="277"/>
      <c r="J403" s="277"/>
      <c r="K403" s="277"/>
      <c r="L403" s="277"/>
      <c r="M403" s="277"/>
      <c r="N403" s="277"/>
      <c r="O403" s="277"/>
      <c r="P403" s="277"/>
      <c r="Q403" s="277"/>
      <c r="R403" s="277"/>
      <c r="S403" s="277"/>
      <c r="T403" s="380"/>
      <c r="U403" s="277"/>
      <c r="V403" s="277"/>
      <c r="W403" s="345"/>
      <c r="X403" s="345"/>
      <c r="Y403" s="345"/>
      <c r="Z403" s="345"/>
      <c r="AA403" s="345"/>
      <c r="AB403" s="345"/>
      <c r="AC403" s="345"/>
      <c r="AD403" s="345"/>
      <c r="AE403" s="345"/>
      <c r="AF403" s="345"/>
      <c r="AG403" s="345"/>
    </row>
    <row r="404" spans="1:33" ht="12" customHeight="1">
      <c r="A404" s="317"/>
      <c r="B404" s="345"/>
      <c r="C404" s="345"/>
      <c r="D404" s="380"/>
      <c r="E404" s="277"/>
      <c r="F404" s="277"/>
      <c r="G404" s="277"/>
      <c r="H404" s="277"/>
      <c r="I404" s="277"/>
      <c r="J404" s="277"/>
      <c r="K404" s="277"/>
      <c r="L404" s="277"/>
      <c r="M404" s="277"/>
      <c r="N404" s="277"/>
      <c r="O404" s="277"/>
      <c r="P404" s="277"/>
      <c r="Q404" s="277"/>
      <c r="R404" s="277"/>
      <c r="S404" s="277"/>
      <c r="T404" s="380"/>
      <c r="U404" s="277"/>
      <c r="V404" s="277"/>
      <c r="W404" s="345"/>
      <c r="X404" s="345"/>
      <c r="Y404" s="345"/>
      <c r="Z404" s="345"/>
      <c r="AA404" s="345"/>
      <c r="AB404" s="345"/>
      <c r="AC404" s="345"/>
      <c r="AD404" s="345"/>
      <c r="AE404" s="345"/>
      <c r="AF404" s="345"/>
      <c r="AG404" s="345"/>
    </row>
    <row r="405" spans="1:33" ht="12" customHeight="1">
      <c r="A405" s="317"/>
      <c r="B405" s="345"/>
      <c r="C405" s="345"/>
      <c r="D405" s="380"/>
      <c r="E405" s="277"/>
      <c r="F405" s="277"/>
      <c r="G405" s="277"/>
      <c r="H405" s="277"/>
      <c r="I405" s="277"/>
      <c r="J405" s="277"/>
      <c r="K405" s="277"/>
      <c r="L405" s="277"/>
      <c r="M405" s="277"/>
      <c r="N405" s="277"/>
      <c r="O405" s="277"/>
      <c r="P405" s="277"/>
      <c r="Q405" s="277"/>
      <c r="R405" s="277"/>
      <c r="S405" s="277"/>
      <c r="T405" s="380"/>
      <c r="U405" s="277"/>
      <c r="V405" s="277"/>
      <c r="W405" s="345"/>
      <c r="X405" s="345"/>
      <c r="Y405" s="345"/>
      <c r="Z405" s="345"/>
      <c r="AA405" s="345"/>
      <c r="AB405" s="345"/>
      <c r="AC405" s="345"/>
      <c r="AD405" s="345"/>
      <c r="AE405" s="345"/>
      <c r="AF405" s="345"/>
      <c r="AG405" s="345"/>
    </row>
    <row r="406" spans="1:33" ht="12" customHeight="1">
      <c r="A406" s="317"/>
      <c r="B406" s="345"/>
      <c r="C406" s="345"/>
      <c r="D406" s="380"/>
      <c r="E406" s="277"/>
      <c r="F406" s="277"/>
      <c r="G406" s="277"/>
      <c r="H406" s="277"/>
      <c r="I406" s="277"/>
      <c r="J406" s="277"/>
      <c r="K406" s="277"/>
      <c r="L406" s="277"/>
      <c r="M406" s="277"/>
      <c r="N406" s="277"/>
      <c r="O406" s="277"/>
      <c r="P406" s="277"/>
      <c r="Q406" s="277"/>
      <c r="R406" s="277"/>
      <c r="S406" s="277"/>
      <c r="T406" s="380"/>
      <c r="U406" s="277"/>
      <c r="V406" s="277"/>
      <c r="W406" s="345"/>
      <c r="X406" s="345"/>
      <c r="Y406" s="345"/>
      <c r="Z406" s="345"/>
      <c r="AA406" s="345"/>
      <c r="AB406" s="345"/>
      <c r="AC406" s="345"/>
      <c r="AD406" s="345"/>
      <c r="AE406" s="345"/>
      <c r="AF406" s="345"/>
      <c r="AG406" s="345"/>
    </row>
    <row r="407" spans="1:33" ht="12" customHeight="1">
      <c r="A407" s="317"/>
      <c r="B407" s="345"/>
      <c r="C407" s="345"/>
      <c r="D407" s="380"/>
      <c r="E407" s="277"/>
      <c r="F407" s="277"/>
      <c r="G407" s="277"/>
      <c r="H407" s="277"/>
      <c r="I407" s="277"/>
      <c r="J407" s="277"/>
      <c r="K407" s="277"/>
      <c r="L407" s="277"/>
      <c r="M407" s="277"/>
      <c r="N407" s="277"/>
      <c r="O407" s="277"/>
      <c r="P407" s="277"/>
      <c r="Q407" s="277"/>
      <c r="R407" s="277"/>
      <c r="S407" s="277"/>
      <c r="T407" s="380"/>
      <c r="U407" s="277"/>
      <c r="V407" s="277"/>
      <c r="W407" s="345"/>
      <c r="X407" s="345"/>
      <c r="Y407" s="345"/>
      <c r="Z407" s="345"/>
      <c r="AA407" s="345"/>
      <c r="AB407" s="345"/>
      <c r="AC407" s="345"/>
      <c r="AD407" s="345"/>
      <c r="AE407" s="345"/>
      <c r="AF407" s="345"/>
      <c r="AG407" s="345"/>
    </row>
    <row r="408" spans="1:33" ht="12" customHeight="1">
      <c r="A408" s="317"/>
      <c r="B408" s="345"/>
      <c r="C408" s="345"/>
      <c r="D408" s="380"/>
      <c r="E408" s="277"/>
      <c r="F408" s="277"/>
      <c r="G408" s="277"/>
      <c r="H408" s="277"/>
      <c r="I408" s="277"/>
      <c r="J408" s="277"/>
      <c r="K408" s="277"/>
      <c r="L408" s="277"/>
      <c r="M408" s="277"/>
      <c r="N408" s="277"/>
      <c r="O408" s="277"/>
      <c r="P408" s="277"/>
      <c r="Q408" s="277"/>
      <c r="R408" s="277"/>
      <c r="S408" s="277"/>
      <c r="T408" s="380"/>
      <c r="U408" s="277"/>
      <c r="V408" s="277"/>
      <c r="W408" s="345"/>
      <c r="X408" s="345"/>
      <c r="Y408" s="345"/>
      <c r="Z408" s="345"/>
      <c r="AA408" s="345"/>
      <c r="AB408" s="345"/>
      <c r="AC408" s="345"/>
      <c r="AD408" s="345"/>
      <c r="AE408" s="345"/>
      <c r="AF408" s="345"/>
      <c r="AG408" s="345"/>
    </row>
    <row r="409" spans="1:33" ht="12" customHeight="1">
      <c r="A409" s="317"/>
      <c r="B409" s="345"/>
      <c r="C409" s="345"/>
      <c r="D409" s="380"/>
      <c r="E409" s="277"/>
      <c r="F409" s="277"/>
      <c r="G409" s="277"/>
      <c r="H409" s="277"/>
      <c r="I409" s="277"/>
      <c r="J409" s="277"/>
      <c r="K409" s="277"/>
      <c r="L409" s="277"/>
      <c r="M409" s="277"/>
      <c r="N409" s="277"/>
      <c r="O409" s="277"/>
      <c r="P409" s="277"/>
      <c r="Q409" s="277"/>
      <c r="R409" s="277"/>
      <c r="S409" s="277"/>
      <c r="T409" s="380"/>
      <c r="U409" s="277"/>
      <c r="V409" s="277"/>
      <c r="W409" s="345"/>
      <c r="X409" s="345"/>
      <c r="Y409" s="345"/>
      <c r="Z409" s="345"/>
      <c r="AA409" s="345"/>
      <c r="AB409" s="345"/>
      <c r="AC409" s="345"/>
      <c r="AD409" s="345"/>
      <c r="AE409" s="345"/>
      <c r="AF409" s="345"/>
      <c r="AG409" s="345"/>
    </row>
    <row r="410" spans="1:33" ht="12" customHeight="1">
      <c r="A410" s="317"/>
      <c r="B410" s="345"/>
      <c r="C410" s="345"/>
      <c r="D410" s="380"/>
      <c r="E410" s="277"/>
      <c r="F410" s="277"/>
      <c r="G410" s="277"/>
      <c r="H410" s="277"/>
      <c r="I410" s="277"/>
      <c r="J410" s="277"/>
      <c r="K410" s="277"/>
      <c r="L410" s="277"/>
      <c r="M410" s="277"/>
      <c r="N410" s="277"/>
      <c r="O410" s="277"/>
      <c r="P410" s="277"/>
      <c r="Q410" s="277"/>
      <c r="R410" s="277"/>
      <c r="S410" s="277"/>
      <c r="T410" s="380"/>
      <c r="U410" s="277"/>
      <c r="V410" s="277"/>
      <c r="W410" s="345"/>
      <c r="X410" s="345"/>
      <c r="Y410" s="345"/>
      <c r="Z410" s="345"/>
      <c r="AA410" s="345"/>
      <c r="AB410" s="345"/>
      <c r="AC410" s="345"/>
      <c r="AD410" s="345"/>
      <c r="AE410" s="345"/>
      <c r="AF410" s="345"/>
      <c r="AG410" s="345"/>
    </row>
    <row r="411" spans="1:33" ht="12" customHeight="1">
      <c r="A411" s="317"/>
      <c r="B411" s="345"/>
      <c r="C411" s="345"/>
      <c r="D411" s="380"/>
      <c r="E411" s="277"/>
      <c r="F411" s="277"/>
      <c r="G411" s="277"/>
      <c r="H411" s="277"/>
      <c r="I411" s="277"/>
      <c r="J411" s="277"/>
      <c r="K411" s="277"/>
      <c r="L411" s="277"/>
      <c r="M411" s="277"/>
      <c r="N411" s="277"/>
      <c r="O411" s="277"/>
      <c r="P411" s="277"/>
      <c r="Q411" s="277"/>
      <c r="R411" s="277"/>
      <c r="S411" s="277"/>
      <c r="T411" s="380"/>
      <c r="U411" s="277"/>
      <c r="V411" s="277"/>
      <c r="W411" s="345"/>
      <c r="X411" s="345"/>
      <c r="Y411" s="345"/>
      <c r="Z411" s="345"/>
      <c r="AA411" s="345"/>
      <c r="AB411" s="345"/>
      <c r="AC411" s="345"/>
      <c r="AD411" s="345"/>
      <c r="AE411" s="345"/>
      <c r="AF411" s="345"/>
      <c r="AG411" s="345"/>
    </row>
    <row r="412" spans="1:33" ht="12" customHeight="1">
      <c r="A412" s="317"/>
      <c r="B412" s="345" t="s">
        <v>783</v>
      </c>
      <c r="C412" s="345"/>
      <c r="D412" s="380"/>
      <c r="E412" s="277"/>
      <c r="F412" s="277"/>
      <c r="G412" s="277"/>
      <c r="H412" s="277"/>
      <c r="I412" s="277"/>
      <c r="J412" s="277"/>
      <c r="K412" s="277"/>
      <c r="L412" s="277"/>
      <c r="M412" s="277"/>
      <c r="N412" s="277"/>
      <c r="O412" s="277"/>
      <c r="P412" s="277"/>
      <c r="Q412" s="277"/>
      <c r="R412" s="277"/>
      <c r="S412" s="277"/>
      <c r="T412" s="380"/>
      <c r="U412" s="277"/>
      <c r="V412" s="277"/>
      <c r="W412" s="345"/>
      <c r="X412" s="345"/>
      <c r="Y412" s="345"/>
      <c r="Z412" s="345"/>
      <c r="AA412" s="345"/>
      <c r="AB412" s="345"/>
      <c r="AC412" s="345"/>
      <c r="AD412" s="345"/>
      <c r="AE412" s="345"/>
      <c r="AF412" s="345"/>
      <c r="AG412" s="345"/>
    </row>
    <row r="413" spans="1:33" ht="12" customHeight="1">
      <c r="A413" s="317"/>
      <c r="B413" s="345"/>
      <c r="C413" s="277"/>
      <c r="D413" s="277"/>
      <c r="E413" s="277"/>
      <c r="F413" s="277"/>
      <c r="G413" s="277"/>
      <c r="H413" s="277"/>
      <c r="I413" s="277"/>
      <c r="J413" s="277"/>
      <c r="K413" s="277"/>
      <c r="L413" s="277"/>
      <c r="M413" s="277"/>
      <c r="N413" s="277"/>
      <c r="O413" s="277"/>
      <c r="P413" s="277"/>
      <c r="Q413" s="277"/>
      <c r="R413" s="277"/>
      <c r="S413" s="277"/>
      <c r="T413" s="380"/>
      <c r="U413" s="277"/>
      <c r="V413" s="277"/>
      <c r="W413" s="345"/>
      <c r="X413" s="345"/>
      <c r="Y413" s="345"/>
      <c r="Z413" s="345"/>
      <c r="AA413" s="345"/>
      <c r="AB413" s="345"/>
      <c r="AC413" s="345"/>
      <c r="AD413" s="345"/>
      <c r="AE413" s="345"/>
      <c r="AF413" s="345"/>
      <c r="AG413" s="345"/>
    </row>
    <row r="414" spans="1:33" ht="12" customHeight="1">
      <c r="A414" s="317"/>
      <c r="B414" s="345"/>
      <c r="C414" s="277"/>
      <c r="D414" s="374" t="s">
        <v>233</v>
      </c>
      <c r="E414" s="277" t="s">
        <v>784</v>
      </c>
      <c r="F414" s="277"/>
      <c r="G414" s="277"/>
      <c r="H414" s="277"/>
      <c r="I414" s="277"/>
      <c r="J414" s="277"/>
      <c r="K414" s="277"/>
      <c r="L414" s="277"/>
      <c r="M414" s="277"/>
      <c r="N414" s="277"/>
      <c r="O414" s="277"/>
      <c r="P414" s="277"/>
      <c r="Q414" s="277"/>
      <c r="R414" s="277"/>
      <c r="S414" s="277"/>
      <c r="T414" s="381"/>
      <c r="U414" s="277" t="s">
        <v>785</v>
      </c>
      <c r="V414" s="277"/>
      <c r="W414" s="345"/>
      <c r="X414" s="345"/>
      <c r="Y414" s="345"/>
      <c r="Z414" s="345"/>
      <c r="AA414" s="345"/>
      <c r="AB414" s="345"/>
      <c r="AC414" s="345"/>
      <c r="AD414" s="345"/>
      <c r="AE414" s="345"/>
      <c r="AF414" s="345"/>
      <c r="AG414" s="345"/>
    </row>
    <row r="415" spans="1:33" ht="12" customHeight="1">
      <c r="A415" s="317"/>
      <c r="B415" s="345"/>
      <c r="C415" s="345"/>
      <c r="D415" s="277"/>
      <c r="E415" s="277"/>
      <c r="F415" s="277"/>
      <c r="G415" s="277"/>
      <c r="H415" s="277"/>
      <c r="I415" s="277"/>
      <c r="J415" s="277"/>
      <c r="K415" s="277"/>
      <c r="L415" s="277"/>
      <c r="M415" s="277"/>
      <c r="N415" s="277"/>
      <c r="O415" s="277"/>
      <c r="P415" s="277"/>
      <c r="Q415" s="277"/>
      <c r="R415" s="277"/>
      <c r="S415" s="277"/>
      <c r="T415" s="277"/>
      <c r="U415" s="277"/>
      <c r="V415" s="277"/>
      <c r="W415" s="277"/>
      <c r="X415" s="277"/>
      <c r="Y415" s="277"/>
      <c r="Z415" s="277"/>
      <c r="AA415" s="277"/>
      <c r="AB415" s="277"/>
      <c r="AC415" s="277"/>
      <c r="AD415" s="277"/>
      <c r="AE415" s="277"/>
      <c r="AF415" s="345"/>
      <c r="AG415" s="345"/>
    </row>
    <row r="416" spans="1:33" ht="12" customHeight="1">
      <c r="A416" s="418" t="s">
        <v>786</v>
      </c>
      <c r="B416" s="418"/>
      <c r="C416" s="418"/>
      <c r="D416" s="418"/>
      <c r="E416" s="418"/>
      <c r="F416" s="418"/>
      <c r="G416" s="418"/>
      <c r="H416" s="418"/>
      <c r="I416" s="418"/>
      <c r="J416" s="418"/>
      <c r="K416" s="418"/>
      <c r="L416" s="418"/>
      <c r="M416" s="418"/>
      <c r="N416" s="418"/>
      <c r="O416" s="418"/>
      <c r="P416" s="418"/>
      <c r="Q416" s="418"/>
      <c r="R416" s="418"/>
      <c r="S416" s="418"/>
      <c r="T416" s="418"/>
      <c r="U416" s="418"/>
      <c r="V416" s="418"/>
      <c r="W416" s="418"/>
      <c r="X416" s="418"/>
      <c r="Y416" s="418"/>
      <c r="Z416" s="418"/>
      <c r="AA416" s="418"/>
      <c r="AB416" s="418"/>
      <c r="AC416" s="418"/>
      <c r="AD416" s="418"/>
      <c r="AE416" s="418"/>
      <c r="AF416" s="418"/>
      <c r="AG416" s="418"/>
    </row>
    <row r="417" spans="1:33" ht="12" customHeight="1">
      <c r="A417" s="375"/>
      <c r="B417" s="375"/>
      <c r="C417" s="375"/>
      <c r="D417" s="375"/>
      <c r="E417" s="375"/>
      <c r="F417" s="375"/>
      <c r="G417" s="375"/>
      <c r="H417" s="375"/>
      <c r="I417" s="375"/>
      <c r="J417" s="375"/>
      <c r="K417" s="375"/>
      <c r="L417" s="375"/>
      <c r="M417" s="375"/>
      <c r="N417" s="375"/>
      <c r="O417" s="375"/>
      <c r="P417" s="375"/>
      <c r="Q417" s="375"/>
      <c r="R417" s="375"/>
      <c r="S417" s="375"/>
      <c r="T417" s="375"/>
      <c r="U417" s="375"/>
      <c r="V417" s="375"/>
      <c r="W417" s="375"/>
      <c r="X417" s="375"/>
      <c r="Y417" s="375"/>
      <c r="Z417" s="375"/>
      <c r="AA417" s="375"/>
      <c r="AB417" s="375"/>
      <c r="AC417" s="375"/>
      <c r="AD417" s="375"/>
      <c r="AE417" s="375"/>
      <c r="AF417" s="375"/>
      <c r="AG417" s="375"/>
    </row>
    <row r="418" spans="1:43" ht="12" customHeight="1">
      <c r="A418" s="375"/>
      <c r="B418" s="345" t="s">
        <v>800</v>
      </c>
      <c r="C418" s="345"/>
      <c r="D418" s="345"/>
      <c r="E418" s="345"/>
      <c r="F418" s="345"/>
      <c r="G418" s="345"/>
      <c r="H418" s="345"/>
      <c r="I418" s="345"/>
      <c r="J418" s="345"/>
      <c r="K418" s="345"/>
      <c r="L418" s="345"/>
      <c r="M418" s="345"/>
      <c r="N418" s="345"/>
      <c r="O418" s="345"/>
      <c r="P418" s="345"/>
      <c r="Q418" s="345"/>
      <c r="R418" s="345"/>
      <c r="S418" s="345"/>
      <c r="T418" s="345"/>
      <c r="U418" s="345"/>
      <c r="V418" s="375"/>
      <c r="W418" s="375"/>
      <c r="X418" s="375"/>
      <c r="Y418" s="375"/>
      <c r="Z418" s="375"/>
      <c r="AA418" s="375"/>
      <c r="AB418" s="375"/>
      <c r="AC418" s="375"/>
      <c r="AD418" s="375"/>
      <c r="AE418" s="375"/>
      <c r="AF418" s="375"/>
      <c r="AG418" s="375"/>
      <c r="AJ418" s="371">
        <f>IF(D420="","","一般送配電事業者へ直接支払")</f>
      </c>
      <c r="AL418" s="419" t="str">
        <f>AJ418&amp;"・"&amp;AJ420</f>
        <v>・小売を介して一般送配電事業者へ支払（電力売却との相殺含む)</v>
      </c>
      <c r="AM418" s="420"/>
      <c r="AN418" s="420"/>
      <c r="AO418" s="420"/>
      <c r="AP418" s="420"/>
      <c r="AQ418" s="421"/>
    </row>
    <row r="419" spans="1:33" ht="12" customHeight="1">
      <c r="A419" s="375"/>
      <c r="B419" s="345"/>
      <c r="C419" s="345"/>
      <c r="D419" s="345"/>
      <c r="E419" s="345"/>
      <c r="F419" s="345"/>
      <c r="G419" s="345"/>
      <c r="H419" s="345"/>
      <c r="I419" s="345"/>
      <c r="J419" s="345"/>
      <c r="K419" s="345"/>
      <c r="L419" s="345"/>
      <c r="M419" s="345"/>
      <c r="N419" s="345"/>
      <c r="O419" s="345"/>
      <c r="P419" s="345"/>
      <c r="Q419" s="345"/>
      <c r="R419" s="345"/>
      <c r="S419" s="345"/>
      <c r="T419" s="345"/>
      <c r="U419" s="345"/>
      <c r="V419" s="375"/>
      <c r="W419" s="375"/>
      <c r="X419" s="375"/>
      <c r="Y419" s="375"/>
      <c r="Z419" s="375"/>
      <c r="AA419" s="375"/>
      <c r="AB419" s="375"/>
      <c r="AC419" s="375"/>
      <c r="AD419" s="375"/>
      <c r="AE419" s="375"/>
      <c r="AF419" s="375"/>
      <c r="AG419" s="375"/>
    </row>
    <row r="420" spans="1:36" ht="12" customHeight="1">
      <c r="A420" s="317"/>
      <c r="B420" s="345"/>
      <c r="C420" s="345"/>
      <c r="D420" s="381"/>
      <c r="E420" s="277" t="s">
        <v>787</v>
      </c>
      <c r="F420" s="277"/>
      <c r="G420" s="277"/>
      <c r="H420" s="277"/>
      <c r="I420" s="277"/>
      <c r="J420" s="277"/>
      <c r="K420" s="277"/>
      <c r="L420" s="277"/>
      <c r="M420" s="277"/>
      <c r="N420" s="277"/>
      <c r="O420" s="277"/>
      <c r="P420" s="277"/>
      <c r="Q420" s="277"/>
      <c r="R420" s="277"/>
      <c r="S420" s="277"/>
      <c r="T420" s="374" t="s">
        <v>233</v>
      </c>
      <c r="U420" s="277" t="s">
        <v>788</v>
      </c>
      <c r="V420" s="277"/>
      <c r="W420" s="277"/>
      <c r="X420" s="277"/>
      <c r="Y420" s="277"/>
      <c r="Z420" s="277"/>
      <c r="AA420" s="277"/>
      <c r="AB420" s="277"/>
      <c r="AC420" s="277"/>
      <c r="AD420" s="277"/>
      <c r="AE420" s="277"/>
      <c r="AF420" s="345"/>
      <c r="AG420" s="345"/>
      <c r="AJ420" s="371" t="str">
        <f>IF(T420="","","小売を介して一般送配電事業者へ支払（電力売却との相殺含む)")</f>
        <v>小売を介して一般送配電事業者へ支払（電力売却との相殺含む)</v>
      </c>
    </row>
    <row r="421" spans="1:33" ht="12" customHeight="1">
      <c r="A421" s="317"/>
      <c r="B421" s="345"/>
      <c r="C421" s="345"/>
      <c r="D421" s="380"/>
      <c r="E421" s="277"/>
      <c r="F421" s="277"/>
      <c r="G421" s="277"/>
      <c r="H421" s="277"/>
      <c r="I421" s="277"/>
      <c r="J421" s="277"/>
      <c r="K421" s="277"/>
      <c r="L421" s="277"/>
      <c r="M421" s="277"/>
      <c r="N421" s="277"/>
      <c r="O421" s="277"/>
      <c r="P421" s="277"/>
      <c r="Q421" s="277"/>
      <c r="R421" s="277"/>
      <c r="S421" s="277"/>
      <c r="T421" s="380"/>
      <c r="U421" s="277"/>
      <c r="V421" s="277" t="s">
        <v>813</v>
      </c>
      <c r="W421" s="277"/>
      <c r="X421" s="277"/>
      <c r="Y421" s="277"/>
      <c r="Z421" s="277"/>
      <c r="AA421" s="277"/>
      <c r="AB421" s="277"/>
      <c r="AC421" s="277"/>
      <c r="AD421" s="277"/>
      <c r="AE421" s="277"/>
      <c r="AF421" s="345"/>
      <c r="AG421" s="345"/>
    </row>
    <row r="422" spans="1:33" ht="12" customHeight="1">
      <c r="A422" s="317"/>
      <c r="B422" s="345" t="s">
        <v>857</v>
      </c>
      <c r="C422" s="345"/>
      <c r="D422" s="345"/>
      <c r="E422" s="277"/>
      <c r="F422" s="277"/>
      <c r="G422" s="277"/>
      <c r="H422" s="277"/>
      <c r="I422" s="277"/>
      <c r="J422" s="277"/>
      <c r="K422" s="277"/>
      <c r="L422" s="277"/>
      <c r="M422" s="277"/>
      <c r="N422" s="277"/>
      <c r="O422" s="277"/>
      <c r="P422" s="277"/>
      <c r="Q422" s="277"/>
      <c r="R422" s="277"/>
      <c r="S422" s="277"/>
      <c r="T422" s="277"/>
      <c r="U422" s="277"/>
      <c r="V422" s="277"/>
      <c r="W422" s="277"/>
      <c r="X422" s="277"/>
      <c r="Y422" s="277"/>
      <c r="Z422" s="277"/>
      <c r="AA422" s="277"/>
      <c r="AB422" s="277"/>
      <c r="AC422" s="277"/>
      <c r="AD422" s="277"/>
      <c r="AE422" s="277"/>
      <c r="AF422" s="345"/>
      <c r="AG422" s="345"/>
    </row>
    <row r="423" spans="1:43" ht="12" customHeight="1">
      <c r="A423" s="317"/>
      <c r="B423" s="345"/>
      <c r="C423" s="345"/>
      <c r="D423" s="277"/>
      <c r="E423" s="277"/>
      <c r="F423" s="277"/>
      <c r="G423" s="277"/>
      <c r="H423" s="277"/>
      <c r="I423" s="277"/>
      <c r="J423" s="277"/>
      <c r="K423" s="277"/>
      <c r="L423" s="277"/>
      <c r="M423" s="277"/>
      <c r="N423" s="277"/>
      <c r="O423" s="277"/>
      <c r="P423" s="277"/>
      <c r="Q423" s="277"/>
      <c r="R423" s="277"/>
      <c r="S423" s="277"/>
      <c r="T423" s="277"/>
      <c r="U423" s="277"/>
      <c r="V423" s="277"/>
      <c r="W423" s="277"/>
      <c r="X423" s="277"/>
      <c r="Y423" s="277"/>
      <c r="Z423" s="277"/>
      <c r="AA423" s="277"/>
      <c r="AB423" s="277"/>
      <c r="AC423" s="277"/>
      <c r="AD423" s="277"/>
      <c r="AE423" s="277"/>
      <c r="AF423" s="345"/>
      <c r="AG423" s="345"/>
      <c r="AJ423" s="371" t="str">
        <f>IF(D424="","","転嫁する")</f>
        <v>転嫁する</v>
      </c>
      <c r="AL423" s="419" t="str">
        <f>AJ423&amp;AJ425</f>
        <v>転嫁する</v>
      </c>
      <c r="AM423" s="420"/>
      <c r="AN423" s="420"/>
      <c r="AO423" s="420"/>
      <c r="AP423" s="420"/>
      <c r="AQ423" s="421"/>
    </row>
    <row r="424" spans="1:33" ht="12" customHeight="1">
      <c r="A424" s="317"/>
      <c r="B424" s="345"/>
      <c r="C424" s="345"/>
      <c r="D424" s="374" t="s">
        <v>233</v>
      </c>
      <c r="E424" s="345" t="s">
        <v>851</v>
      </c>
      <c r="F424" s="345"/>
      <c r="G424" s="345"/>
      <c r="H424" s="380"/>
      <c r="I424" s="380"/>
      <c r="J424" s="380"/>
      <c r="K424" s="380"/>
      <c r="L424" s="380"/>
      <c r="M424" s="380"/>
      <c r="N424" s="380"/>
      <c r="O424" s="380"/>
      <c r="P424" s="380"/>
      <c r="Q424" s="345"/>
      <c r="R424" s="345"/>
      <c r="S424" s="277"/>
      <c r="T424" s="381"/>
      <c r="U424" s="345" t="s">
        <v>852</v>
      </c>
      <c r="V424" s="277"/>
      <c r="W424" s="277"/>
      <c r="X424" s="277"/>
      <c r="Y424" s="277"/>
      <c r="Z424" s="277"/>
      <c r="AA424" s="277"/>
      <c r="AB424" s="277"/>
      <c r="AC424" s="277"/>
      <c r="AD424" s="277"/>
      <c r="AE424" s="277"/>
      <c r="AF424" s="345"/>
      <c r="AG424" s="345"/>
    </row>
    <row r="425" spans="1:36" ht="12" customHeight="1">
      <c r="A425" s="317"/>
      <c r="B425" s="345"/>
      <c r="C425" s="345"/>
      <c r="D425" s="380"/>
      <c r="E425" s="345"/>
      <c r="F425" s="345"/>
      <c r="G425" s="345"/>
      <c r="H425" s="380"/>
      <c r="I425" s="380"/>
      <c r="J425" s="380"/>
      <c r="K425" s="380"/>
      <c r="L425" s="380"/>
      <c r="M425" s="380"/>
      <c r="N425" s="380"/>
      <c r="O425" s="380"/>
      <c r="P425" s="380"/>
      <c r="Q425" s="345"/>
      <c r="R425" s="345"/>
      <c r="S425" s="345"/>
      <c r="T425" s="345"/>
      <c r="U425" s="277"/>
      <c r="V425" s="277"/>
      <c r="W425" s="277"/>
      <c r="X425" s="277"/>
      <c r="Y425" s="277"/>
      <c r="Z425" s="277"/>
      <c r="AA425" s="277"/>
      <c r="AB425" s="277"/>
      <c r="AC425" s="277"/>
      <c r="AD425" s="277"/>
      <c r="AE425" s="277"/>
      <c r="AF425" s="345"/>
      <c r="AG425" s="345"/>
      <c r="AJ425" s="371">
        <f>IF(T425="","","転嫁しない")</f>
      </c>
    </row>
    <row r="426" spans="1:33" ht="12" customHeight="1">
      <c r="A426" s="418" t="s">
        <v>844</v>
      </c>
      <c r="B426" s="418"/>
      <c r="C426" s="418"/>
      <c r="D426" s="418"/>
      <c r="E426" s="418"/>
      <c r="F426" s="418"/>
      <c r="G426" s="418"/>
      <c r="H426" s="418"/>
      <c r="I426" s="418"/>
      <c r="J426" s="418"/>
      <c r="K426" s="418"/>
      <c r="L426" s="418"/>
      <c r="M426" s="418"/>
      <c r="N426" s="418"/>
      <c r="O426" s="418"/>
      <c r="P426" s="418"/>
      <c r="Q426" s="418"/>
      <c r="R426" s="418"/>
      <c r="S426" s="418"/>
      <c r="T426" s="418"/>
      <c r="U426" s="418"/>
      <c r="V426" s="418"/>
      <c r="W426" s="418"/>
      <c r="X426" s="418"/>
      <c r="Y426" s="418"/>
      <c r="Z426" s="418"/>
      <c r="AA426" s="418"/>
      <c r="AB426" s="418"/>
      <c r="AC426" s="418"/>
      <c r="AD426" s="418"/>
      <c r="AE426" s="418"/>
      <c r="AF426" s="418"/>
      <c r="AG426" s="418"/>
    </row>
    <row r="427" spans="1:33" ht="12" customHeight="1">
      <c r="A427" s="375"/>
      <c r="B427" s="375"/>
      <c r="C427" s="375"/>
      <c r="D427" s="375"/>
      <c r="E427" s="375"/>
      <c r="F427" s="375"/>
      <c r="G427" s="375"/>
      <c r="H427" s="375"/>
      <c r="I427" s="375"/>
      <c r="J427" s="375"/>
      <c r="K427" s="375"/>
      <c r="L427" s="375"/>
      <c r="M427" s="375"/>
      <c r="N427" s="375"/>
      <c r="O427" s="375"/>
      <c r="P427" s="375"/>
      <c r="Q427" s="375"/>
      <c r="R427" s="375"/>
      <c r="S427" s="375"/>
      <c r="T427" s="375"/>
      <c r="U427" s="375"/>
      <c r="V427" s="375"/>
      <c r="W427" s="375"/>
      <c r="X427" s="375"/>
      <c r="Y427" s="375"/>
      <c r="Z427" s="375"/>
      <c r="AA427" s="375"/>
      <c r="AB427" s="375"/>
      <c r="AC427" s="375"/>
      <c r="AD427" s="375"/>
      <c r="AE427" s="375"/>
      <c r="AF427" s="375"/>
      <c r="AG427" s="375"/>
    </row>
    <row r="428" spans="1:33" ht="12" customHeight="1">
      <c r="A428" s="317"/>
      <c r="B428" s="345" t="s">
        <v>760</v>
      </c>
      <c r="C428" s="345"/>
      <c r="D428" s="345"/>
      <c r="E428" s="345"/>
      <c r="F428" s="345"/>
      <c r="G428" s="345"/>
      <c r="H428" s="345"/>
      <c r="I428" s="345"/>
      <c r="J428" s="345"/>
      <c r="K428" s="345"/>
      <c r="L428" s="345"/>
      <c r="M428" s="345"/>
      <c r="N428" s="345"/>
      <c r="O428" s="345"/>
      <c r="P428" s="345"/>
      <c r="Q428" s="345"/>
      <c r="R428" s="345"/>
      <c r="S428" s="345"/>
      <c r="T428" s="345"/>
      <c r="U428" s="345"/>
      <c r="V428" s="345"/>
      <c r="W428" s="345"/>
      <c r="X428" s="345"/>
      <c r="Y428" s="345"/>
      <c r="Z428" s="345"/>
      <c r="AA428" s="345"/>
      <c r="AB428" s="345"/>
      <c r="AC428" s="345"/>
      <c r="AD428" s="345"/>
      <c r="AE428" s="345"/>
      <c r="AF428" s="345"/>
      <c r="AG428" s="345"/>
    </row>
    <row r="429" spans="1:33" ht="12" customHeight="1">
      <c r="A429" s="317"/>
      <c r="B429" s="345"/>
      <c r="C429" s="345"/>
      <c r="D429" s="345"/>
      <c r="E429" s="345"/>
      <c r="F429" s="345"/>
      <c r="G429" s="345"/>
      <c r="H429" s="345"/>
      <c r="I429" s="345"/>
      <c r="J429" s="345"/>
      <c r="K429" s="345"/>
      <c r="L429" s="345"/>
      <c r="M429" s="345"/>
      <c r="N429" s="345"/>
      <c r="O429" s="345"/>
      <c r="P429" s="345"/>
      <c r="Q429" s="345"/>
      <c r="R429" s="345"/>
      <c r="S429" s="345"/>
      <c r="T429" s="345"/>
      <c r="U429" s="345"/>
      <c r="V429" s="345"/>
      <c r="W429" s="345"/>
      <c r="X429" s="345"/>
      <c r="Y429" s="345"/>
      <c r="Z429" s="345"/>
      <c r="AA429" s="345"/>
      <c r="AB429" s="345"/>
      <c r="AC429" s="345"/>
      <c r="AD429" s="345"/>
      <c r="AE429" s="345"/>
      <c r="AF429" s="345"/>
      <c r="AG429" s="345"/>
    </row>
    <row r="430" spans="1:33" ht="12" customHeight="1">
      <c r="A430" s="317"/>
      <c r="B430" s="345"/>
      <c r="C430" s="345"/>
      <c r="D430" s="374" t="s">
        <v>233</v>
      </c>
      <c r="E430" s="277" t="s">
        <v>815</v>
      </c>
      <c r="F430" s="277"/>
      <c r="G430" s="277"/>
      <c r="H430" s="277"/>
      <c r="I430" s="277"/>
      <c r="J430" s="277"/>
      <c r="K430" s="277"/>
      <c r="L430" s="277"/>
      <c r="M430" s="277"/>
      <c r="N430" s="277"/>
      <c r="O430" s="277"/>
      <c r="P430" s="277"/>
      <c r="Q430" s="277"/>
      <c r="R430" s="277"/>
      <c r="S430" s="277"/>
      <c r="T430" s="381"/>
      <c r="U430" s="277" t="s">
        <v>816</v>
      </c>
      <c r="V430" s="277"/>
      <c r="W430" s="345"/>
      <c r="X430" s="345"/>
      <c r="Y430" s="345"/>
      <c r="Z430" s="345"/>
      <c r="AA430" s="345"/>
      <c r="AB430" s="345"/>
      <c r="AC430" s="345"/>
      <c r="AD430" s="345"/>
      <c r="AE430" s="345"/>
      <c r="AF430" s="345"/>
      <c r="AG430" s="345"/>
    </row>
    <row r="431" spans="1:33" ht="12" customHeight="1">
      <c r="A431" s="317"/>
      <c r="B431" s="345"/>
      <c r="C431" s="345"/>
      <c r="D431" s="380"/>
      <c r="E431" s="277"/>
      <c r="F431" s="277"/>
      <c r="G431" s="277"/>
      <c r="H431" s="277"/>
      <c r="I431" s="277"/>
      <c r="J431" s="277"/>
      <c r="K431" s="277"/>
      <c r="L431" s="277"/>
      <c r="M431" s="277"/>
      <c r="N431" s="277"/>
      <c r="O431" s="277"/>
      <c r="P431" s="277"/>
      <c r="Q431" s="277"/>
      <c r="R431" s="277"/>
      <c r="S431" s="277"/>
      <c r="T431" s="380"/>
      <c r="U431" s="277"/>
      <c r="V431" s="277"/>
      <c r="W431" s="345"/>
      <c r="X431" s="345"/>
      <c r="Y431" s="345"/>
      <c r="Z431" s="345"/>
      <c r="AA431" s="345"/>
      <c r="AB431" s="345"/>
      <c r="AC431" s="345"/>
      <c r="AD431" s="345"/>
      <c r="AE431" s="345"/>
      <c r="AF431" s="345"/>
      <c r="AG431" s="345"/>
    </row>
    <row r="432" spans="1:33" ht="12" customHeight="1">
      <c r="A432" s="317"/>
      <c r="B432" s="345"/>
      <c r="C432" s="345"/>
      <c r="D432" s="381"/>
      <c r="E432" s="277" t="s">
        <v>845</v>
      </c>
      <c r="F432" s="277"/>
      <c r="G432" s="277"/>
      <c r="H432" s="277"/>
      <c r="I432" s="277"/>
      <c r="J432" s="277"/>
      <c r="K432" s="277"/>
      <c r="L432" s="277"/>
      <c r="M432" s="277"/>
      <c r="N432" s="277"/>
      <c r="O432" s="277"/>
      <c r="P432" s="277"/>
      <c r="Q432" s="277"/>
      <c r="R432" s="277"/>
      <c r="S432" s="277"/>
      <c r="T432" s="380"/>
      <c r="U432" s="277"/>
      <c r="V432" s="277"/>
      <c r="W432" s="345"/>
      <c r="X432" s="345"/>
      <c r="Y432" s="345"/>
      <c r="Z432" s="345"/>
      <c r="AA432" s="345"/>
      <c r="AB432" s="345"/>
      <c r="AC432" s="345"/>
      <c r="AD432" s="345"/>
      <c r="AE432" s="345"/>
      <c r="AF432" s="345"/>
      <c r="AG432" s="345"/>
    </row>
    <row r="433" spans="1:33" ht="12" customHeight="1">
      <c r="A433" s="317"/>
      <c r="B433" s="345"/>
      <c r="C433" s="345"/>
      <c r="D433" s="380"/>
      <c r="E433" s="277"/>
      <c r="F433" s="277"/>
      <c r="G433" s="277"/>
      <c r="H433" s="277"/>
      <c r="I433" s="277"/>
      <c r="J433" s="277"/>
      <c r="K433" s="277"/>
      <c r="L433" s="277"/>
      <c r="M433" s="277"/>
      <c r="N433" s="277"/>
      <c r="O433" s="277"/>
      <c r="P433" s="277"/>
      <c r="Q433" s="277"/>
      <c r="R433" s="277"/>
      <c r="S433" s="277"/>
      <c r="T433" s="380"/>
      <c r="U433" s="277"/>
      <c r="V433" s="277"/>
      <c r="W433" s="345"/>
      <c r="X433" s="345"/>
      <c r="Y433" s="345"/>
      <c r="Z433" s="345"/>
      <c r="AA433" s="345"/>
      <c r="AB433" s="345"/>
      <c r="AC433" s="345"/>
      <c r="AD433" s="345"/>
      <c r="AE433" s="345"/>
      <c r="AF433" s="345"/>
      <c r="AG433" s="345"/>
    </row>
    <row r="434" spans="1:33" ht="12" customHeight="1">
      <c r="A434" s="317"/>
      <c r="B434" s="345" t="s">
        <v>814</v>
      </c>
      <c r="C434" s="345"/>
      <c r="D434" s="277"/>
      <c r="E434" s="277"/>
      <c r="F434" s="277"/>
      <c r="G434" s="277"/>
      <c r="H434" s="277"/>
      <c r="I434" s="277"/>
      <c r="J434" s="277"/>
      <c r="K434" s="277"/>
      <c r="L434" s="277"/>
      <c r="M434" s="277"/>
      <c r="N434" s="277"/>
      <c r="O434" s="277"/>
      <c r="P434" s="277"/>
      <c r="Q434" s="277"/>
      <c r="R434" s="277"/>
      <c r="S434" s="277"/>
      <c r="T434" s="380"/>
      <c r="U434" s="277"/>
      <c r="V434" s="277"/>
      <c r="W434" s="345"/>
      <c r="X434" s="345"/>
      <c r="Y434" s="345"/>
      <c r="Z434" s="345"/>
      <c r="AA434" s="345"/>
      <c r="AB434" s="345"/>
      <c r="AC434" s="345"/>
      <c r="AD434" s="345"/>
      <c r="AE434" s="345"/>
      <c r="AF434" s="345"/>
      <c r="AG434" s="345"/>
    </row>
    <row r="435" spans="1:33" ht="12" customHeight="1">
      <c r="A435" s="317"/>
      <c r="B435" s="345"/>
      <c r="C435" s="345"/>
      <c r="D435" s="277"/>
      <c r="E435" s="277"/>
      <c r="F435" s="277"/>
      <c r="G435" s="277"/>
      <c r="H435" s="277"/>
      <c r="I435" s="277"/>
      <c r="J435" s="277"/>
      <c r="K435" s="277"/>
      <c r="L435" s="277"/>
      <c r="M435" s="277"/>
      <c r="N435" s="277"/>
      <c r="O435" s="277"/>
      <c r="P435" s="277"/>
      <c r="Q435" s="277"/>
      <c r="R435" s="277"/>
      <c r="S435" s="277"/>
      <c r="T435" s="380"/>
      <c r="U435" s="277"/>
      <c r="V435" s="277"/>
      <c r="W435" s="345"/>
      <c r="X435" s="345"/>
      <c r="Y435" s="345"/>
      <c r="Z435" s="345"/>
      <c r="AA435" s="345"/>
      <c r="AB435" s="345"/>
      <c r="AC435" s="345"/>
      <c r="AD435" s="345"/>
      <c r="AE435" s="345"/>
      <c r="AF435" s="345"/>
      <c r="AG435" s="345"/>
    </row>
    <row r="436" spans="1:33" ht="12" customHeight="1">
      <c r="A436" s="317"/>
      <c r="B436" s="345"/>
      <c r="C436" s="345"/>
      <c r="D436" s="374"/>
      <c r="E436" s="277" t="s">
        <v>384</v>
      </c>
      <c r="F436" s="277"/>
      <c r="G436" s="277"/>
      <c r="H436" s="277"/>
      <c r="I436" s="277"/>
      <c r="J436" s="277"/>
      <c r="K436" s="277"/>
      <c r="L436" s="277"/>
      <c r="M436" s="277"/>
      <c r="N436" s="277"/>
      <c r="O436" s="277"/>
      <c r="P436" s="277"/>
      <c r="Q436" s="277"/>
      <c r="R436" s="277"/>
      <c r="S436" s="277"/>
      <c r="T436" s="374" t="s">
        <v>233</v>
      </c>
      <c r="U436" s="277" t="s">
        <v>385</v>
      </c>
      <c r="V436" s="277"/>
      <c r="W436" s="345"/>
      <c r="X436" s="345"/>
      <c r="Y436" s="345"/>
      <c r="Z436" s="345"/>
      <c r="AA436" s="345"/>
      <c r="AB436" s="345"/>
      <c r="AC436" s="345"/>
      <c r="AD436" s="345"/>
      <c r="AE436" s="345"/>
      <c r="AF436" s="345"/>
      <c r="AG436" s="345"/>
    </row>
    <row r="437" spans="1:33" ht="12" customHeight="1">
      <c r="A437" s="317"/>
      <c r="B437" s="345"/>
      <c r="C437" s="345"/>
      <c r="D437" s="380"/>
      <c r="E437" s="277"/>
      <c r="F437" s="277"/>
      <c r="G437" s="277"/>
      <c r="H437" s="277"/>
      <c r="I437" s="277"/>
      <c r="J437" s="277"/>
      <c r="K437" s="277"/>
      <c r="L437" s="277"/>
      <c r="M437" s="277"/>
      <c r="N437" s="277"/>
      <c r="O437" s="277"/>
      <c r="P437" s="277"/>
      <c r="Q437" s="277"/>
      <c r="R437" s="277"/>
      <c r="S437" s="277"/>
      <c r="T437" s="380"/>
      <c r="U437" s="277"/>
      <c r="V437" s="277"/>
      <c r="W437" s="345"/>
      <c r="X437" s="345"/>
      <c r="Y437" s="345"/>
      <c r="Z437" s="345"/>
      <c r="AA437" s="345"/>
      <c r="AB437" s="345"/>
      <c r="AC437" s="345"/>
      <c r="AD437" s="345"/>
      <c r="AE437" s="345"/>
      <c r="AF437" s="345"/>
      <c r="AG437" s="345"/>
    </row>
    <row r="438" spans="1:33" ht="12" customHeight="1">
      <c r="A438" s="317"/>
      <c r="B438" s="345" t="s">
        <v>846</v>
      </c>
      <c r="C438" s="345"/>
      <c r="D438" s="380"/>
      <c r="E438" s="277"/>
      <c r="F438" s="277"/>
      <c r="G438" s="277"/>
      <c r="H438" s="277"/>
      <c r="I438" s="277"/>
      <c r="J438" s="277"/>
      <c r="K438" s="277"/>
      <c r="L438" s="277"/>
      <c r="M438" s="277"/>
      <c r="N438" s="277"/>
      <c r="O438" s="277"/>
      <c r="P438" s="277"/>
      <c r="Q438" s="277"/>
      <c r="R438" s="277"/>
      <c r="S438" s="277"/>
      <c r="T438" s="380"/>
      <c r="U438" s="277"/>
      <c r="V438" s="277"/>
      <c r="W438" s="345"/>
      <c r="X438" s="345"/>
      <c r="Y438" s="345"/>
      <c r="Z438" s="345"/>
      <c r="AA438" s="345"/>
      <c r="AB438" s="345"/>
      <c r="AC438" s="345"/>
      <c r="AD438" s="345"/>
      <c r="AE438" s="345"/>
      <c r="AF438" s="345"/>
      <c r="AG438" s="345"/>
    </row>
    <row r="439" spans="1:33" ht="12" customHeight="1">
      <c r="A439" s="317"/>
      <c r="B439" s="345"/>
      <c r="C439" s="345"/>
      <c r="D439" s="277"/>
      <c r="E439" s="277"/>
      <c r="F439" s="277"/>
      <c r="G439" s="277"/>
      <c r="H439" s="277"/>
      <c r="I439" s="277"/>
      <c r="J439" s="277"/>
      <c r="K439" s="277"/>
      <c r="L439" s="277"/>
      <c r="M439" s="277"/>
      <c r="N439" s="277"/>
      <c r="O439" s="277"/>
      <c r="P439" s="277"/>
      <c r="Q439" s="277"/>
      <c r="R439" s="277"/>
      <c r="S439" s="277"/>
      <c r="T439" s="380"/>
      <c r="U439" s="277"/>
      <c r="V439" s="277"/>
      <c r="W439" s="345"/>
      <c r="X439" s="345"/>
      <c r="Y439" s="345"/>
      <c r="Z439" s="345"/>
      <c r="AA439" s="345"/>
      <c r="AB439" s="345"/>
      <c r="AC439" s="345"/>
      <c r="AD439" s="345"/>
      <c r="AE439" s="345"/>
      <c r="AF439" s="345"/>
      <c r="AG439" s="345"/>
    </row>
    <row r="440" spans="1:33" ht="12" customHeight="1">
      <c r="A440" s="317"/>
      <c r="B440" s="345"/>
      <c r="C440" s="345"/>
      <c r="D440" s="422"/>
      <c r="E440" s="423"/>
      <c r="F440" s="423"/>
      <c r="G440" s="423"/>
      <c r="H440" s="423"/>
      <c r="I440" s="423"/>
      <c r="J440" s="423"/>
      <c r="K440" s="423"/>
      <c r="L440" s="423"/>
      <c r="M440" s="423"/>
      <c r="N440" s="423"/>
      <c r="O440" s="423"/>
      <c r="P440" s="423"/>
      <c r="Q440" s="423"/>
      <c r="R440" s="423"/>
      <c r="S440" s="423"/>
      <c r="T440" s="423"/>
      <c r="U440" s="423"/>
      <c r="V440" s="423"/>
      <c r="W440" s="423"/>
      <c r="X440" s="423"/>
      <c r="Y440" s="423"/>
      <c r="Z440" s="423"/>
      <c r="AA440" s="423"/>
      <c r="AB440" s="423"/>
      <c r="AC440" s="423"/>
      <c r="AD440" s="423"/>
      <c r="AE440" s="424"/>
      <c r="AF440" s="345"/>
      <c r="AG440" s="345"/>
    </row>
    <row r="441" spans="1:33" ht="12" customHeight="1">
      <c r="A441" s="317"/>
      <c r="B441" s="345"/>
      <c r="C441" s="345"/>
      <c r="D441" s="425"/>
      <c r="E441" s="426"/>
      <c r="F441" s="426"/>
      <c r="G441" s="426"/>
      <c r="H441" s="426"/>
      <c r="I441" s="426"/>
      <c r="J441" s="426"/>
      <c r="K441" s="426"/>
      <c r="L441" s="426"/>
      <c r="M441" s="426"/>
      <c r="N441" s="426"/>
      <c r="O441" s="426"/>
      <c r="P441" s="426"/>
      <c r="Q441" s="426"/>
      <c r="R441" s="426"/>
      <c r="S441" s="426"/>
      <c r="T441" s="426"/>
      <c r="U441" s="426"/>
      <c r="V441" s="426"/>
      <c r="W441" s="426"/>
      <c r="X441" s="426"/>
      <c r="Y441" s="426"/>
      <c r="Z441" s="426"/>
      <c r="AA441" s="426"/>
      <c r="AB441" s="426"/>
      <c r="AC441" s="426"/>
      <c r="AD441" s="426"/>
      <c r="AE441" s="427"/>
      <c r="AF441" s="345"/>
      <c r="AG441" s="345"/>
    </row>
    <row r="442" spans="1:33" ht="12" customHeight="1">
      <c r="A442" s="317"/>
      <c r="B442" s="345"/>
      <c r="C442" s="345"/>
      <c r="D442" s="428"/>
      <c r="E442" s="429"/>
      <c r="F442" s="429"/>
      <c r="G442" s="429"/>
      <c r="H442" s="429"/>
      <c r="I442" s="429"/>
      <c r="J442" s="429"/>
      <c r="K442" s="429"/>
      <c r="L442" s="429"/>
      <c r="M442" s="429"/>
      <c r="N442" s="429"/>
      <c r="O442" s="429"/>
      <c r="P442" s="429"/>
      <c r="Q442" s="429"/>
      <c r="R442" s="429"/>
      <c r="S442" s="429"/>
      <c r="T442" s="429"/>
      <c r="U442" s="429"/>
      <c r="V442" s="429"/>
      <c r="W442" s="429"/>
      <c r="X442" s="429"/>
      <c r="Y442" s="429"/>
      <c r="Z442" s="429"/>
      <c r="AA442" s="429"/>
      <c r="AB442" s="429"/>
      <c r="AC442" s="429"/>
      <c r="AD442" s="429"/>
      <c r="AE442" s="430"/>
      <c r="AF442" s="345"/>
      <c r="AG442" s="345"/>
    </row>
    <row r="443" spans="1:33" ht="12" customHeight="1">
      <c r="A443" s="317"/>
      <c r="B443" s="345"/>
      <c r="C443" s="345"/>
      <c r="D443" s="380"/>
      <c r="E443" s="281"/>
      <c r="F443" s="281"/>
      <c r="G443" s="281"/>
      <c r="H443" s="281"/>
      <c r="I443" s="281"/>
      <c r="J443" s="281"/>
      <c r="K443" s="281"/>
      <c r="L443" s="281"/>
      <c r="M443" s="281"/>
      <c r="N443" s="281"/>
      <c r="O443" s="281"/>
      <c r="P443" s="281"/>
      <c r="Q443" s="281"/>
      <c r="R443" s="281"/>
      <c r="S443" s="345"/>
      <c r="T443" s="345"/>
      <c r="U443" s="277"/>
      <c r="V443" s="277"/>
      <c r="W443" s="277"/>
      <c r="X443" s="277"/>
      <c r="Y443" s="277"/>
      <c r="Z443" s="277"/>
      <c r="AA443" s="277"/>
      <c r="AB443" s="277"/>
      <c r="AC443" s="277"/>
      <c r="AD443" s="277"/>
      <c r="AE443" s="277"/>
      <c r="AF443" s="345"/>
      <c r="AG443" s="345"/>
    </row>
    <row r="444" spans="1:33" ht="12" customHeight="1">
      <c r="A444" s="334" t="s">
        <v>861</v>
      </c>
      <c r="B444" s="345"/>
      <c r="C444" s="345"/>
      <c r="D444" s="380"/>
      <c r="E444" s="345"/>
      <c r="F444" s="345"/>
      <c r="G444" s="345"/>
      <c r="H444" s="380"/>
      <c r="I444" s="380"/>
      <c r="J444" s="380"/>
      <c r="K444" s="380"/>
      <c r="L444" s="380"/>
      <c r="M444" s="380"/>
      <c r="N444" s="380"/>
      <c r="O444" s="380"/>
      <c r="P444" s="380"/>
      <c r="Q444" s="345"/>
      <c r="R444" s="345"/>
      <c r="S444" s="345"/>
      <c r="T444" s="345"/>
      <c r="U444" s="277"/>
      <c r="V444" s="277"/>
      <c r="W444" s="277"/>
      <c r="X444" s="277"/>
      <c r="Y444" s="277"/>
      <c r="Z444" s="277"/>
      <c r="AA444" s="277"/>
      <c r="AB444" s="277"/>
      <c r="AC444" s="277"/>
      <c r="AD444" s="277"/>
      <c r="AE444" s="277"/>
      <c r="AF444" s="345"/>
      <c r="AG444" s="345"/>
    </row>
    <row r="445" spans="1:33" ht="12" customHeight="1">
      <c r="A445" s="317"/>
      <c r="B445" s="345"/>
      <c r="C445" s="345"/>
      <c r="D445" s="380"/>
      <c r="E445" s="345"/>
      <c r="F445" s="345"/>
      <c r="G445" s="345"/>
      <c r="H445" s="380"/>
      <c r="I445" s="380"/>
      <c r="J445" s="380"/>
      <c r="K445" s="380"/>
      <c r="L445" s="380"/>
      <c r="M445" s="380"/>
      <c r="N445" s="380"/>
      <c r="O445" s="380"/>
      <c r="P445" s="380"/>
      <c r="Q445" s="345"/>
      <c r="R445" s="345"/>
      <c r="S445" s="345"/>
      <c r="T445" s="345"/>
      <c r="U445" s="277"/>
      <c r="V445" s="277"/>
      <c r="W445" s="277"/>
      <c r="X445" s="277"/>
      <c r="Y445" s="277"/>
      <c r="Z445" s="277"/>
      <c r="AA445" s="277"/>
      <c r="AB445" s="277"/>
      <c r="AC445" s="277"/>
      <c r="AD445" s="277"/>
      <c r="AE445" s="277"/>
      <c r="AF445" s="345"/>
      <c r="AG445" s="345"/>
    </row>
    <row r="446" spans="1:33" ht="12" customHeight="1">
      <c r="A446" s="317"/>
      <c r="B446" s="345" t="s">
        <v>859</v>
      </c>
      <c r="C446" s="345"/>
      <c r="D446" s="380"/>
      <c r="E446" s="277"/>
      <c r="F446" s="277"/>
      <c r="G446" s="277"/>
      <c r="H446" s="277"/>
      <c r="I446" s="277"/>
      <c r="J446" s="277"/>
      <c r="K446" s="277"/>
      <c r="L446" s="277"/>
      <c r="M446" s="277"/>
      <c r="N446" s="277"/>
      <c r="O446" s="277"/>
      <c r="P446" s="277"/>
      <c r="Q446" s="277"/>
      <c r="R446" s="277"/>
      <c r="S446" s="277"/>
      <c r="T446" s="380"/>
      <c r="U446" s="277"/>
      <c r="V446" s="277"/>
      <c r="W446" s="345"/>
      <c r="X446" s="345"/>
      <c r="Y446" s="345"/>
      <c r="Z446" s="345"/>
      <c r="AA446" s="345"/>
      <c r="AB446" s="345"/>
      <c r="AC446" s="345"/>
      <c r="AD446" s="345"/>
      <c r="AE446" s="345"/>
      <c r="AF446" s="345"/>
      <c r="AG446" s="345"/>
    </row>
    <row r="447" spans="1:33" ht="12" customHeight="1">
      <c r="A447" s="317"/>
      <c r="B447" s="345"/>
      <c r="C447" s="277"/>
      <c r="D447" s="277"/>
      <c r="E447" s="277"/>
      <c r="F447" s="277"/>
      <c r="G447" s="277"/>
      <c r="H447" s="277"/>
      <c r="I447" s="277"/>
      <c r="J447" s="277"/>
      <c r="K447" s="277"/>
      <c r="L447" s="277"/>
      <c r="M447" s="277"/>
      <c r="N447" s="277"/>
      <c r="O447" s="277"/>
      <c r="P447" s="277"/>
      <c r="Q447" s="277"/>
      <c r="R447" s="277"/>
      <c r="S447" s="277"/>
      <c r="T447" s="380"/>
      <c r="U447" s="277"/>
      <c r="V447" s="277"/>
      <c r="W447" s="345"/>
      <c r="X447" s="345"/>
      <c r="Y447" s="345"/>
      <c r="Z447" s="345"/>
      <c r="AA447" s="345"/>
      <c r="AB447" s="345"/>
      <c r="AC447" s="345"/>
      <c r="AD447" s="345"/>
      <c r="AE447" s="345"/>
      <c r="AF447" s="345"/>
      <c r="AG447" s="345"/>
    </row>
    <row r="448" spans="1:33" ht="12" customHeight="1">
      <c r="A448" s="317"/>
      <c r="B448" s="345"/>
      <c r="C448" s="277"/>
      <c r="D448" s="431" t="s">
        <v>794</v>
      </c>
      <c r="E448" s="432"/>
      <c r="F448" s="432"/>
      <c r="G448" s="432"/>
      <c r="H448" s="432"/>
      <c r="I448" s="432"/>
      <c r="J448" s="432"/>
      <c r="K448" s="432"/>
      <c r="L448" s="432"/>
      <c r="M448" s="432"/>
      <c r="N448" s="432"/>
      <c r="O448" s="432"/>
      <c r="P448" s="432"/>
      <c r="Q448" s="432"/>
      <c r="R448" s="432"/>
      <c r="S448" s="432"/>
      <c r="T448" s="432"/>
      <c r="U448" s="432"/>
      <c r="V448" s="432"/>
      <c r="W448" s="432"/>
      <c r="X448" s="432"/>
      <c r="Y448" s="432"/>
      <c r="Z448" s="432"/>
      <c r="AA448" s="432"/>
      <c r="AB448" s="432"/>
      <c r="AC448" s="432"/>
      <c r="AD448" s="432"/>
      <c r="AE448" s="433"/>
      <c r="AF448" s="345"/>
      <c r="AG448" s="345"/>
    </row>
    <row r="449" spans="1:33" ht="12" customHeight="1">
      <c r="A449" s="317"/>
      <c r="B449" s="345"/>
      <c r="C449" s="345"/>
      <c r="D449" s="434"/>
      <c r="E449" s="435"/>
      <c r="F449" s="435"/>
      <c r="G449" s="435"/>
      <c r="H449" s="435"/>
      <c r="I449" s="435"/>
      <c r="J449" s="435"/>
      <c r="K449" s="435"/>
      <c r="L449" s="435"/>
      <c r="M449" s="435"/>
      <c r="N449" s="435"/>
      <c r="O449" s="435"/>
      <c r="P449" s="435"/>
      <c r="Q449" s="435"/>
      <c r="R449" s="435"/>
      <c r="S449" s="435"/>
      <c r="T449" s="435"/>
      <c r="U449" s="435"/>
      <c r="V449" s="435"/>
      <c r="W449" s="435"/>
      <c r="X449" s="435"/>
      <c r="Y449" s="435"/>
      <c r="Z449" s="435"/>
      <c r="AA449" s="435"/>
      <c r="AB449" s="435"/>
      <c r="AC449" s="435"/>
      <c r="AD449" s="435"/>
      <c r="AE449" s="436"/>
      <c r="AF449" s="345"/>
      <c r="AG449" s="345"/>
    </row>
    <row r="450" spans="1:33" ht="12" customHeight="1">
      <c r="A450" s="317"/>
      <c r="B450" s="345"/>
      <c r="C450" s="345"/>
      <c r="D450" s="437"/>
      <c r="E450" s="438"/>
      <c r="F450" s="438"/>
      <c r="G450" s="438"/>
      <c r="H450" s="438"/>
      <c r="I450" s="438"/>
      <c r="J450" s="438"/>
      <c r="K450" s="438"/>
      <c r="L450" s="438"/>
      <c r="M450" s="438"/>
      <c r="N450" s="438"/>
      <c r="O450" s="438"/>
      <c r="P450" s="438"/>
      <c r="Q450" s="438"/>
      <c r="R450" s="438"/>
      <c r="S450" s="438"/>
      <c r="T450" s="438"/>
      <c r="U450" s="438"/>
      <c r="V450" s="438"/>
      <c r="W450" s="438"/>
      <c r="X450" s="438"/>
      <c r="Y450" s="438"/>
      <c r="Z450" s="438"/>
      <c r="AA450" s="438"/>
      <c r="AB450" s="438"/>
      <c r="AC450" s="438"/>
      <c r="AD450" s="438"/>
      <c r="AE450" s="439"/>
      <c r="AF450" s="345"/>
      <c r="AG450" s="345"/>
    </row>
    <row r="451" spans="1:33" ht="12" customHeight="1">
      <c r="A451" s="317"/>
      <c r="B451" s="345"/>
      <c r="C451" s="345"/>
      <c r="D451" s="345"/>
      <c r="E451" s="345"/>
      <c r="F451" s="345"/>
      <c r="G451" s="345"/>
      <c r="H451" s="380"/>
      <c r="I451" s="380"/>
      <c r="J451" s="380"/>
      <c r="K451" s="380"/>
      <c r="L451" s="380"/>
      <c r="M451" s="380"/>
      <c r="N451" s="380"/>
      <c r="O451" s="380"/>
      <c r="P451" s="380"/>
      <c r="Q451" s="345"/>
      <c r="R451" s="345"/>
      <c r="S451" s="345"/>
      <c r="T451" s="345"/>
      <c r="U451" s="277"/>
      <c r="V451" s="277"/>
      <c r="W451" s="277"/>
      <c r="X451" s="277"/>
      <c r="Y451" s="277"/>
      <c r="Z451" s="277"/>
      <c r="AA451" s="277"/>
      <c r="AB451" s="277"/>
      <c r="AC451" s="277"/>
      <c r="AD451" s="277"/>
      <c r="AE451" s="277"/>
      <c r="AF451" s="345"/>
      <c r="AG451" s="345"/>
    </row>
    <row r="452" spans="1:33" ht="13.5">
      <c r="A452" s="317"/>
      <c r="B452" s="345"/>
      <c r="C452" s="345"/>
      <c r="D452" s="345"/>
      <c r="E452" s="345"/>
      <c r="F452" s="345"/>
      <c r="G452" s="345"/>
      <c r="H452" s="345"/>
      <c r="I452" s="345"/>
      <c r="J452" s="345"/>
      <c r="K452" s="345"/>
      <c r="L452" s="345"/>
      <c r="M452" s="345"/>
      <c r="N452" s="345"/>
      <c r="O452" s="345"/>
      <c r="P452" s="345"/>
      <c r="Q452" s="345"/>
      <c r="R452" s="345"/>
      <c r="S452" s="345"/>
      <c r="T452" s="345"/>
      <c r="U452" s="273"/>
      <c r="V452" s="273"/>
      <c r="W452" s="273"/>
      <c r="X452" s="273"/>
      <c r="Y452" s="273"/>
      <c r="Z452" s="273"/>
      <c r="AA452" s="273"/>
      <c r="AB452" s="345"/>
      <c r="AC452" s="345"/>
      <c r="AD452" s="345"/>
      <c r="AE452" s="345"/>
      <c r="AF452" s="345"/>
      <c r="AG452" s="345"/>
    </row>
    <row r="453" spans="1:35" s="322" customFormat="1" ht="30" customHeight="1">
      <c r="A453" s="415" t="s">
        <v>862</v>
      </c>
      <c r="B453" s="415"/>
      <c r="C453" s="415"/>
      <c r="D453" s="415"/>
      <c r="E453" s="415"/>
      <c r="F453" s="415"/>
      <c r="G453" s="415"/>
      <c r="H453" s="415"/>
      <c r="I453" s="415"/>
      <c r="J453" s="415"/>
      <c r="K453" s="415"/>
      <c r="L453" s="415"/>
      <c r="M453" s="415"/>
      <c r="N453" s="415"/>
      <c r="O453" s="415"/>
      <c r="P453" s="415"/>
      <c r="Q453" s="415"/>
      <c r="R453" s="415"/>
      <c r="S453" s="415"/>
      <c r="T453" s="415"/>
      <c r="U453" s="415"/>
      <c r="V453" s="415"/>
      <c r="W453" s="415"/>
      <c r="X453" s="415"/>
      <c r="Y453" s="415"/>
      <c r="Z453" s="415"/>
      <c r="AA453" s="415"/>
      <c r="AB453" s="415"/>
      <c r="AC453" s="415"/>
      <c r="AD453" s="415"/>
      <c r="AE453" s="415"/>
      <c r="AF453" s="415"/>
      <c r="AG453" s="415"/>
      <c r="AH453" s="377"/>
      <c r="AI453" s="377"/>
    </row>
    <row r="454" spans="1:35" ht="12">
      <c r="A454" s="375"/>
      <c r="B454" s="375"/>
      <c r="C454" s="375"/>
      <c r="D454" s="375"/>
      <c r="E454" s="375"/>
      <c r="F454" s="375"/>
      <c r="G454" s="375"/>
      <c r="H454" s="375"/>
      <c r="I454" s="375"/>
      <c r="J454" s="375"/>
      <c r="K454" s="375"/>
      <c r="L454" s="375"/>
      <c r="M454" s="375"/>
      <c r="N454" s="375"/>
      <c r="O454" s="375"/>
      <c r="P454" s="375"/>
      <c r="Q454" s="375"/>
      <c r="R454" s="375"/>
      <c r="S454" s="375"/>
      <c r="T454" s="375"/>
      <c r="U454" s="375"/>
      <c r="V454" s="375"/>
      <c r="W454" s="375"/>
      <c r="X454" s="375"/>
      <c r="Y454" s="375"/>
      <c r="Z454" s="375"/>
      <c r="AA454" s="375"/>
      <c r="AB454" s="375"/>
      <c r="AC454" s="375"/>
      <c r="AD454" s="375"/>
      <c r="AE454" s="375"/>
      <c r="AF454" s="375"/>
      <c r="AG454" s="375"/>
      <c r="AH454" s="375"/>
      <c r="AI454" s="375"/>
    </row>
    <row r="455" spans="1:33" ht="13.5" customHeight="1">
      <c r="A455" s="317"/>
      <c r="B455" s="345"/>
      <c r="C455" s="277"/>
      <c r="D455" s="416"/>
      <c r="E455" s="416"/>
      <c r="F455" s="416"/>
      <c r="G455" s="416"/>
      <c r="H455" s="416"/>
      <c r="I455" s="416"/>
      <c r="J455" s="416"/>
      <c r="K455" s="416"/>
      <c r="L455" s="416"/>
      <c r="M455" s="416"/>
      <c r="N455" s="416"/>
      <c r="O455" s="416"/>
      <c r="P455" s="416"/>
      <c r="Q455" s="416"/>
      <c r="R455" s="416"/>
      <c r="S455" s="416"/>
      <c r="T455" s="416"/>
      <c r="U455" s="416"/>
      <c r="V455" s="416"/>
      <c r="W455" s="416"/>
      <c r="X455" s="416"/>
      <c r="Y455" s="416"/>
      <c r="Z455" s="416"/>
      <c r="AA455" s="416"/>
      <c r="AB455" s="416"/>
      <c r="AC455" s="416"/>
      <c r="AD455" s="416"/>
      <c r="AE455" s="416"/>
      <c r="AF455" s="345"/>
      <c r="AG455" s="345"/>
    </row>
    <row r="456" spans="1:33" ht="13.5">
      <c r="A456" s="317"/>
      <c r="B456" s="345"/>
      <c r="C456" s="273"/>
      <c r="D456" s="416"/>
      <c r="E456" s="416"/>
      <c r="F456" s="416"/>
      <c r="G456" s="416"/>
      <c r="H456" s="416"/>
      <c r="I456" s="416"/>
      <c r="J456" s="416"/>
      <c r="K456" s="416"/>
      <c r="L456" s="416"/>
      <c r="M456" s="416"/>
      <c r="N456" s="416"/>
      <c r="O456" s="416"/>
      <c r="P456" s="416"/>
      <c r="Q456" s="416"/>
      <c r="R456" s="416"/>
      <c r="S456" s="416"/>
      <c r="T456" s="416"/>
      <c r="U456" s="416"/>
      <c r="V456" s="416"/>
      <c r="W456" s="416"/>
      <c r="X456" s="416"/>
      <c r="Y456" s="416"/>
      <c r="Z456" s="416"/>
      <c r="AA456" s="416"/>
      <c r="AB456" s="416"/>
      <c r="AC456" s="416"/>
      <c r="AD456" s="416"/>
      <c r="AE456" s="416"/>
      <c r="AF456" s="345"/>
      <c r="AG456" s="345"/>
    </row>
    <row r="457" spans="1:33" ht="13.5">
      <c r="A457" s="317"/>
      <c r="B457" s="345"/>
      <c r="C457" s="273"/>
      <c r="D457" s="416"/>
      <c r="E457" s="416"/>
      <c r="F457" s="416"/>
      <c r="G457" s="416"/>
      <c r="H457" s="416"/>
      <c r="I457" s="416"/>
      <c r="J457" s="416"/>
      <c r="K457" s="416"/>
      <c r="L457" s="416"/>
      <c r="M457" s="416"/>
      <c r="N457" s="416"/>
      <c r="O457" s="416"/>
      <c r="P457" s="416"/>
      <c r="Q457" s="416"/>
      <c r="R457" s="416"/>
      <c r="S457" s="416"/>
      <c r="T457" s="416"/>
      <c r="U457" s="416"/>
      <c r="V457" s="416"/>
      <c r="W457" s="416"/>
      <c r="X457" s="416"/>
      <c r="Y457" s="416"/>
      <c r="Z457" s="416"/>
      <c r="AA457" s="416"/>
      <c r="AB457" s="416"/>
      <c r="AC457" s="416"/>
      <c r="AD457" s="416"/>
      <c r="AE457" s="416"/>
      <c r="AF457" s="345"/>
      <c r="AG457" s="345"/>
    </row>
    <row r="458" spans="1:33" ht="13.5">
      <c r="A458" s="317"/>
      <c r="B458" s="345"/>
      <c r="C458" s="273"/>
      <c r="D458" s="416"/>
      <c r="E458" s="416"/>
      <c r="F458" s="416"/>
      <c r="G458" s="416"/>
      <c r="H458" s="416"/>
      <c r="I458" s="416"/>
      <c r="J458" s="416"/>
      <c r="K458" s="416"/>
      <c r="L458" s="416"/>
      <c r="M458" s="416"/>
      <c r="N458" s="416"/>
      <c r="O458" s="416"/>
      <c r="P458" s="416"/>
      <c r="Q458" s="416"/>
      <c r="R458" s="416"/>
      <c r="S458" s="416"/>
      <c r="T458" s="416"/>
      <c r="U458" s="416"/>
      <c r="V458" s="416"/>
      <c r="W458" s="416"/>
      <c r="X458" s="416"/>
      <c r="Y458" s="416"/>
      <c r="Z458" s="416"/>
      <c r="AA458" s="416"/>
      <c r="AB458" s="416"/>
      <c r="AC458" s="416"/>
      <c r="AD458" s="416"/>
      <c r="AE458" s="416"/>
      <c r="AF458" s="345"/>
      <c r="AG458" s="345"/>
    </row>
    <row r="459" spans="1:33" ht="13.5">
      <c r="A459" s="317"/>
      <c r="B459" s="345"/>
      <c r="C459" s="273"/>
      <c r="D459" s="416"/>
      <c r="E459" s="416"/>
      <c r="F459" s="416"/>
      <c r="G459" s="416"/>
      <c r="H459" s="416"/>
      <c r="I459" s="416"/>
      <c r="J459" s="416"/>
      <c r="K459" s="416"/>
      <c r="L459" s="416"/>
      <c r="M459" s="416"/>
      <c r="N459" s="416"/>
      <c r="O459" s="416"/>
      <c r="P459" s="416"/>
      <c r="Q459" s="416"/>
      <c r="R459" s="416"/>
      <c r="S459" s="416"/>
      <c r="T459" s="416"/>
      <c r="U459" s="416"/>
      <c r="V459" s="416"/>
      <c r="W459" s="416"/>
      <c r="X459" s="416"/>
      <c r="Y459" s="416"/>
      <c r="Z459" s="416"/>
      <c r="AA459" s="416"/>
      <c r="AB459" s="416"/>
      <c r="AC459" s="416"/>
      <c r="AD459" s="416"/>
      <c r="AE459" s="416"/>
      <c r="AF459" s="345"/>
      <c r="AG459" s="345"/>
    </row>
    <row r="460" spans="1:33" ht="13.5">
      <c r="A460" s="317"/>
      <c r="B460" s="345"/>
      <c r="C460" s="273"/>
      <c r="D460" s="416"/>
      <c r="E460" s="416"/>
      <c r="F460" s="416"/>
      <c r="G460" s="416"/>
      <c r="H460" s="416"/>
      <c r="I460" s="416"/>
      <c r="J460" s="416"/>
      <c r="K460" s="416"/>
      <c r="L460" s="416"/>
      <c r="M460" s="416"/>
      <c r="N460" s="416"/>
      <c r="O460" s="416"/>
      <c r="P460" s="416"/>
      <c r="Q460" s="416"/>
      <c r="R460" s="416"/>
      <c r="S460" s="416"/>
      <c r="T460" s="416"/>
      <c r="U460" s="416"/>
      <c r="V460" s="416"/>
      <c r="W460" s="416"/>
      <c r="X460" s="416"/>
      <c r="Y460" s="416"/>
      <c r="Z460" s="416"/>
      <c r="AA460" s="416"/>
      <c r="AB460" s="416"/>
      <c r="AC460" s="416"/>
      <c r="AD460" s="416"/>
      <c r="AE460" s="416"/>
      <c r="AF460" s="345"/>
      <c r="AG460" s="345"/>
    </row>
    <row r="461" spans="1:33" ht="13.5">
      <c r="A461" s="317"/>
      <c r="B461" s="345"/>
      <c r="C461" s="273"/>
      <c r="D461" s="416"/>
      <c r="E461" s="416"/>
      <c r="F461" s="416"/>
      <c r="G461" s="416"/>
      <c r="H461" s="416"/>
      <c r="I461" s="416"/>
      <c r="J461" s="416"/>
      <c r="K461" s="416"/>
      <c r="L461" s="416"/>
      <c r="M461" s="416"/>
      <c r="N461" s="416"/>
      <c r="O461" s="416"/>
      <c r="P461" s="416"/>
      <c r="Q461" s="416"/>
      <c r="R461" s="416"/>
      <c r="S461" s="416"/>
      <c r="T461" s="416"/>
      <c r="U461" s="416"/>
      <c r="V461" s="416"/>
      <c r="W461" s="416"/>
      <c r="X461" s="416"/>
      <c r="Y461" s="416"/>
      <c r="Z461" s="416"/>
      <c r="AA461" s="416"/>
      <c r="AB461" s="416"/>
      <c r="AC461" s="416"/>
      <c r="AD461" s="416"/>
      <c r="AE461" s="416"/>
      <c r="AF461" s="345"/>
      <c r="AG461" s="345"/>
    </row>
    <row r="462" spans="1:33" ht="13.5">
      <c r="A462" s="317"/>
      <c r="B462" s="345"/>
      <c r="C462" s="273"/>
      <c r="D462" s="323"/>
      <c r="E462" s="323"/>
      <c r="F462" s="323"/>
      <c r="G462" s="323"/>
      <c r="H462" s="323"/>
      <c r="I462" s="323"/>
      <c r="J462" s="323"/>
      <c r="K462" s="323"/>
      <c r="L462" s="323"/>
      <c r="M462" s="323"/>
      <c r="N462" s="323"/>
      <c r="O462" s="323"/>
      <c r="P462" s="323"/>
      <c r="Q462" s="323"/>
      <c r="R462" s="323"/>
      <c r="S462" s="323"/>
      <c r="T462" s="323"/>
      <c r="U462" s="323"/>
      <c r="V462" s="323"/>
      <c r="W462" s="323"/>
      <c r="X462" s="323"/>
      <c r="Y462" s="323"/>
      <c r="Z462" s="323"/>
      <c r="AA462" s="323"/>
      <c r="AB462" s="323"/>
      <c r="AC462" s="323"/>
      <c r="AD462" s="323"/>
      <c r="AE462" s="323"/>
      <c r="AF462" s="345"/>
      <c r="AG462" s="345"/>
    </row>
    <row r="463" spans="3:27" ht="13.5">
      <c r="C463" s="325"/>
      <c r="D463" s="325"/>
      <c r="E463" s="325"/>
      <c r="F463" s="325"/>
      <c r="G463" s="325"/>
      <c r="H463" s="325"/>
      <c r="I463" s="325"/>
      <c r="J463" s="325"/>
      <c r="K463" s="325"/>
      <c r="L463" s="325"/>
      <c r="M463" s="325"/>
      <c r="N463" s="325"/>
      <c r="O463" s="325"/>
      <c r="P463" s="325"/>
      <c r="Q463" s="325"/>
      <c r="R463" s="325"/>
      <c r="S463" s="325"/>
      <c r="T463" s="325"/>
      <c r="U463" s="325"/>
      <c r="V463" s="325"/>
      <c r="W463" s="325"/>
      <c r="X463" s="325"/>
      <c r="Y463" s="325"/>
      <c r="Z463" s="325"/>
      <c r="AA463" s="325"/>
    </row>
    <row r="464" spans="1:35" ht="12">
      <c r="A464" s="417" t="s">
        <v>204</v>
      </c>
      <c r="B464" s="417"/>
      <c r="C464" s="417"/>
      <c r="D464" s="417"/>
      <c r="E464" s="417"/>
      <c r="F464" s="417"/>
      <c r="G464" s="417"/>
      <c r="H464" s="417"/>
      <c r="I464" s="417"/>
      <c r="J464" s="417"/>
      <c r="K464" s="417"/>
      <c r="L464" s="417"/>
      <c r="M464" s="417"/>
      <c r="N464" s="417"/>
      <c r="O464" s="417"/>
      <c r="P464" s="417"/>
      <c r="Q464" s="417"/>
      <c r="R464" s="417"/>
      <c r="S464" s="417"/>
      <c r="T464" s="417"/>
      <c r="U464" s="417"/>
      <c r="V464" s="417"/>
      <c r="W464" s="417"/>
      <c r="X464" s="417"/>
      <c r="Y464" s="417"/>
      <c r="Z464" s="417"/>
      <c r="AA464" s="417"/>
      <c r="AB464" s="417"/>
      <c r="AC464" s="417"/>
      <c r="AD464" s="417"/>
      <c r="AE464" s="417"/>
      <c r="AF464" s="417"/>
      <c r="AG464" s="417"/>
      <c r="AH464" s="380"/>
      <c r="AI464" s="380"/>
    </row>
    <row r="465" ht="12">
      <c r="E465" s="324"/>
    </row>
    <row r="466" spans="1:35" ht="12">
      <c r="A466" s="417" t="s">
        <v>205</v>
      </c>
      <c r="B466" s="417"/>
      <c r="C466" s="417"/>
      <c r="D466" s="417"/>
      <c r="E466" s="417"/>
      <c r="F466" s="417"/>
      <c r="G466" s="417"/>
      <c r="H466" s="417"/>
      <c r="I466" s="417"/>
      <c r="J466" s="417"/>
      <c r="K466" s="417"/>
      <c r="L466" s="417"/>
      <c r="M466" s="417"/>
      <c r="N466" s="417"/>
      <c r="O466" s="417"/>
      <c r="P466" s="417"/>
      <c r="Q466" s="417"/>
      <c r="R466" s="417"/>
      <c r="S466" s="417"/>
      <c r="T466" s="417"/>
      <c r="U466" s="417"/>
      <c r="V466" s="417"/>
      <c r="W466" s="417"/>
      <c r="X466" s="417"/>
      <c r="Y466" s="417"/>
      <c r="Z466" s="417"/>
      <c r="AA466" s="417"/>
      <c r="AB466" s="417"/>
      <c r="AC466" s="417"/>
      <c r="AD466" s="417"/>
      <c r="AE466" s="417"/>
      <c r="AF466" s="417"/>
      <c r="AG466" s="417"/>
      <c r="AH466" s="380"/>
      <c r="AI466" s="380"/>
    </row>
    <row r="468" spans="1:23" ht="12">
      <c r="A468" s="326"/>
      <c r="B468" s="326"/>
      <c r="C468" s="326"/>
      <c r="D468" s="326"/>
      <c r="E468" s="326"/>
      <c r="F468" s="326"/>
      <c r="G468" s="326"/>
      <c r="H468" s="326"/>
      <c r="I468" s="326"/>
      <c r="J468" s="326"/>
      <c r="K468" s="326"/>
      <c r="L468" s="326"/>
      <c r="M468" s="326"/>
      <c r="N468" s="326"/>
      <c r="O468" s="326"/>
      <c r="P468" s="326"/>
      <c r="Q468" s="326"/>
      <c r="R468" s="326"/>
      <c r="S468" s="326"/>
      <c r="T468" s="326"/>
      <c r="U468" s="326"/>
      <c r="V468" s="326"/>
      <c r="W468" s="326"/>
    </row>
    <row r="474" ht="12">
      <c r="AN474" s="327"/>
    </row>
    <row r="475" ht="12">
      <c r="AN475" s="327"/>
    </row>
    <row r="476" ht="12">
      <c r="AN476" s="327"/>
    </row>
    <row r="477" ht="12">
      <c r="AN477" s="327"/>
    </row>
    <row r="478" ht="12">
      <c r="AN478" s="327"/>
    </row>
    <row r="479" spans="1:40" ht="12">
      <c r="A479" s="272"/>
      <c r="AN479" s="327"/>
    </row>
    <row r="480" spans="1:40" ht="12">
      <c r="A480" s="272"/>
      <c r="AN480" s="327"/>
    </row>
    <row r="481" spans="1:40" ht="12">
      <c r="A481" s="272"/>
      <c r="AN481" s="327"/>
    </row>
    <row r="482" spans="1:40" ht="12">
      <c r="A482" s="272"/>
      <c r="AN482" s="327"/>
    </row>
    <row r="483" spans="1:40" ht="12">
      <c r="A483" s="272"/>
      <c r="AN483" s="327"/>
    </row>
    <row r="484" spans="1:40" ht="12">
      <c r="A484" s="272"/>
      <c r="AN484" s="327"/>
    </row>
    <row r="485" spans="1:40" ht="12">
      <c r="A485" s="272"/>
      <c r="AN485" s="327"/>
    </row>
    <row r="486" spans="1:40" ht="12">
      <c r="A486" s="272"/>
      <c r="AN486" s="327"/>
    </row>
    <row r="487" spans="1:40" ht="12">
      <c r="A487" s="272"/>
      <c r="AN487" s="327"/>
    </row>
    <row r="488" spans="1:40" ht="12">
      <c r="A488" s="272"/>
      <c r="AN488" s="327"/>
    </row>
    <row r="489" spans="1:40" ht="12">
      <c r="A489" s="272"/>
      <c r="AN489" s="327"/>
    </row>
  </sheetData>
  <sheetProtection/>
  <mergeCells count="338">
    <mergeCell ref="A1:Z2"/>
    <mergeCell ref="AA1:AG1"/>
    <mergeCell ref="AA2:AG2"/>
    <mergeCell ref="I3:P3"/>
    <mergeCell ref="U3:AG3"/>
    <mergeCell ref="A4:G4"/>
    <mergeCell ref="H4:AG4"/>
    <mergeCell ref="A5:G5"/>
    <mergeCell ref="H5:AG5"/>
    <mergeCell ref="A6:G6"/>
    <mergeCell ref="H6:AG6"/>
    <mergeCell ref="A7:G7"/>
    <mergeCell ref="H7:AG7"/>
    <mergeCell ref="A8:J9"/>
    <mergeCell ref="K8:O8"/>
    <mergeCell ref="P8:AG8"/>
    <mergeCell ref="K9:O9"/>
    <mergeCell ref="P9:U9"/>
    <mergeCell ref="V9:Z9"/>
    <mergeCell ref="AA9:AG9"/>
    <mergeCell ref="A11:A13"/>
    <mergeCell ref="B11:E13"/>
    <mergeCell ref="F12:L12"/>
    <mergeCell ref="M12:S12"/>
    <mergeCell ref="T12:X12"/>
    <mergeCell ref="AB12:AD12"/>
    <mergeCell ref="AE12:AF12"/>
    <mergeCell ref="A14:A21"/>
    <mergeCell ref="B14:E16"/>
    <mergeCell ref="M14:P16"/>
    <mergeCell ref="W14:AA16"/>
    <mergeCell ref="F15:L15"/>
    <mergeCell ref="Q15:V15"/>
    <mergeCell ref="AB15:AF15"/>
    <mergeCell ref="B18:H21"/>
    <mergeCell ref="I18:J21"/>
    <mergeCell ref="P18:Q21"/>
    <mergeCell ref="W18:X21"/>
    <mergeCell ref="K19:N20"/>
    <mergeCell ref="R19:U20"/>
    <mergeCell ref="Y19:AB20"/>
    <mergeCell ref="A22:A23"/>
    <mergeCell ref="B22:H25"/>
    <mergeCell ref="S22:Y25"/>
    <mergeCell ref="I23:Q24"/>
    <mergeCell ref="Z23:AF24"/>
    <mergeCell ref="A24:A30"/>
    <mergeCell ref="B27:I30"/>
    <mergeCell ref="T27:Y30"/>
    <mergeCell ref="J28:N29"/>
    <mergeCell ref="Z28:AC29"/>
    <mergeCell ref="A31:A33"/>
    <mergeCell ref="B32:G33"/>
    <mergeCell ref="H32:N33"/>
    <mergeCell ref="R32:U33"/>
    <mergeCell ref="W32:AF33"/>
    <mergeCell ref="A34:A38"/>
    <mergeCell ref="B35:G37"/>
    <mergeCell ref="H36:N37"/>
    <mergeCell ref="Q36:V37"/>
    <mergeCell ref="W36:AF37"/>
    <mergeCell ref="A39:A41"/>
    <mergeCell ref="B39:G42"/>
    <mergeCell ref="H40:P41"/>
    <mergeCell ref="A42:A51"/>
    <mergeCell ref="B43:H46"/>
    <mergeCell ref="R43:Y46"/>
    <mergeCell ref="Z43:AC45"/>
    <mergeCell ref="I44:P45"/>
    <mergeCell ref="B47:N51"/>
    <mergeCell ref="O48:V50"/>
    <mergeCell ref="X48:Y49"/>
    <mergeCell ref="Z48:AF50"/>
    <mergeCell ref="A52:A54"/>
    <mergeCell ref="B52:J55"/>
    <mergeCell ref="V52:Z55"/>
    <mergeCell ref="K53:U54"/>
    <mergeCell ref="AA53:AF54"/>
    <mergeCell ref="B56:J58"/>
    <mergeCell ref="R56:W58"/>
    <mergeCell ref="A57:A74"/>
    <mergeCell ref="K57:P57"/>
    <mergeCell ref="X57:AC57"/>
    <mergeCell ref="B59:J62"/>
    <mergeCell ref="V59:Z62"/>
    <mergeCell ref="K60:U61"/>
    <mergeCell ref="AA60:AF61"/>
    <mergeCell ref="B63:J66"/>
    <mergeCell ref="R63:W66"/>
    <mergeCell ref="K64:P65"/>
    <mergeCell ref="X64:AC65"/>
    <mergeCell ref="B67:J70"/>
    <mergeCell ref="V67:Z70"/>
    <mergeCell ref="K68:U69"/>
    <mergeCell ref="AA68:AF69"/>
    <mergeCell ref="B71:J73"/>
    <mergeCell ref="R71:W73"/>
    <mergeCell ref="K72:P73"/>
    <mergeCell ref="X72:AC73"/>
    <mergeCell ref="V80:Y81"/>
    <mergeCell ref="Z75:AG75"/>
    <mergeCell ref="A76:AG77"/>
    <mergeCell ref="A78:D79"/>
    <mergeCell ref="E78:X79"/>
    <mergeCell ref="Y78:AB79"/>
    <mergeCell ref="AC78:AG79"/>
    <mergeCell ref="AD80:AG81"/>
    <mergeCell ref="L80:M81"/>
    <mergeCell ref="N80:Q81"/>
    <mergeCell ref="A82:B83"/>
    <mergeCell ref="C82:K83"/>
    <mergeCell ref="L82:M83"/>
    <mergeCell ref="N82:Q83"/>
    <mergeCell ref="R82:U83"/>
    <mergeCell ref="V82:Y83"/>
    <mergeCell ref="Z82:AC83"/>
    <mergeCell ref="AD82:AG83"/>
    <mergeCell ref="A80:B81"/>
    <mergeCell ref="C84:K85"/>
    <mergeCell ref="L84:M85"/>
    <mergeCell ref="N84:Q85"/>
    <mergeCell ref="R84:U85"/>
    <mergeCell ref="V84:Y85"/>
    <mergeCell ref="Z80:AC81"/>
    <mergeCell ref="C80:K81"/>
    <mergeCell ref="R80:U81"/>
    <mergeCell ref="AD84:AG85"/>
    <mergeCell ref="A86:B87"/>
    <mergeCell ref="C86:K86"/>
    <mergeCell ref="L86:M86"/>
    <mergeCell ref="N86:Q86"/>
    <mergeCell ref="R86:U86"/>
    <mergeCell ref="V86:Y86"/>
    <mergeCell ref="Z86:AC86"/>
    <mergeCell ref="AD86:AG86"/>
    <mergeCell ref="A84:B85"/>
    <mergeCell ref="L87:M87"/>
    <mergeCell ref="N87:Q87"/>
    <mergeCell ref="R87:U87"/>
    <mergeCell ref="V87:Y87"/>
    <mergeCell ref="Z87:AC87"/>
    <mergeCell ref="Z84:AC85"/>
    <mergeCell ref="AD87:AG87"/>
    <mergeCell ref="A88:B89"/>
    <mergeCell ref="C88:K89"/>
    <mergeCell ref="L88:M89"/>
    <mergeCell ref="N88:Q89"/>
    <mergeCell ref="R88:U89"/>
    <mergeCell ref="V88:Y89"/>
    <mergeCell ref="Z88:AC89"/>
    <mergeCell ref="AD88:AG89"/>
    <mergeCell ref="C87:K87"/>
    <mergeCell ref="A90:B91"/>
    <mergeCell ref="C90:K91"/>
    <mergeCell ref="L90:M91"/>
    <mergeCell ref="N90:Q91"/>
    <mergeCell ref="R90:U91"/>
    <mergeCell ref="V90:Y91"/>
    <mergeCell ref="Z90:AC91"/>
    <mergeCell ref="AD90:AG91"/>
    <mergeCell ref="A92:B93"/>
    <mergeCell ref="C92:K93"/>
    <mergeCell ref="L92:M93"/>
    <mergeCell ref="N92:Q93"/>
    <mergeCell ref="R92:U93"/>
    <mergeCell ref="V92:Y93"/>
    <mergeCell ref="Z92:AC93"/>
    <mergeCell ref="AD92:AG93"/>
    <mergeCell ref="A94:B95"/>
    <mergeCell ref="C94:K95"/>
    <mergeCell ref="L94:M95"/>
    <mergeCell ref="N94:Q95"/>
    <mergeCell ref="R94:U95"/>
    <mergeCell ref="V94:Y95"/>
    <mergeCell ref="Z94:AC95"/>
    <mergeCell ref="AD94:AG95"/>
    <mergeCell ref="A96:B97"/>
    <mergeCell ref="C96:K96"/>
    <mergeCell ref="L96:M97"/>
    <mergeCell ref="N96:Q97"/>
    <mergeCell ref="R96:U97"/>
    <mergeCell ref="V96:Y97"/>
    <mergeCell ref="Z96:AC97"/>
    <mergeCell ref="AD96:AG97"/>
    <mergeCell ref="C97:K97"/>
    <mergeCell ref="A98:B99"/>
    <mergeCell ref="C98:K99"/>
    <mergeCell ref="L98:M99"/>
    <mergeCell ref="N98:Q99"/>
    <mergeCell ref="R98:U99"/>
    <mergeCell ref="V98:Y99"/>
    <mergeCell ref="Z98:AC99"/>
    <mergeCell ref="AD98:AG99"/>
    <mergeCell ref="A100:B101"/>
    <mergeCell ref="C100:K101"/>
    <mergeCell ref="L100:M101"/>
    <mergeCell ref="N100:Q101"/>
    <mergeCell ref="R100:U101"/>
    <mergeCell ref="V100:Y101"/>
    <mergeCell ref="Z100:AC101"/>
    <mergeCell ref="AD100:AG101"/>
    <mergeCell ref="A102:B103"/>
    <mergeCell ref="C102:K103"/>
    <mergeCell ref="L102:M103"/>
    <mergeCell ref="N102:Q103"/>
    <mergeCell ref="R102:U103"/>
    <mergeCell ref="V102:Y103"/>
    <mergeCell ref="Z102:AC103"/>
    <mergeCell ref="AD102:AG103"/>
    <mergeCell ref="A104:B105"/>
    <mergeCell ref="C104:K105"/>
    <mergeCell ref="L104:M105"/>
    <mergeCell ref="N104:Q105"/>
    <mergeCell ref="R104:U105"/>
    <mergeCell ref="V104:Y105"/>
    <mergeCell ref="Z104:AC105"/>
    <mergeCell ref="AD104:AG105"/>
    <mergeCell ref="A106:B107"/>
    <mergeCell ref="C106:K107"/>
    <mergeCell ref="L106:M107"/>
    <mergeCell ref="N106:Q107"/>
    <mergeCell ref="R106:U107"/>
    <mergeCell ref="V106:Y107"/>
    <mergeCell ref="Z106:AC107"/>
    <mergeCell ref="AD106:AG107"/>
    <mergeCell ref="A108:B109"/>
    <mergeCell ref="C108:K109"/>
    <mergeCell ref="L108:M109"/>
    <mergeCell ref="N108:Q109"/>
    <mergeCell ref="R108:U109"/>
    <mergeCell ref="V108:Y109"/>
    <mergeCell ref="Z108:AC109"/>
    <mergeCell ref="AD108:AG109"/>
    <mergeCell ref="A110:B111"/>
    <mergeCell ref="C110:K111"/>
    <mergeCell ref="L110:M111"/>
    <mergeCell ref="N110:Q111"/>
    <mergeCell ref="R110:U111"/>
    <mergeCell ref="V110:Y111"/>
    <mergeCell ref="Z110:AC111"/>
    <mergeCell ref="AD110:AG111"/>
    <mergeCell ref="A112:B113"/>
    <mergeCell ref="C112:K113"/>
    <mergeCell ref="L112:M113"/>
    <mergeCell ref="N112:Q113"/>
    <mergeCell ref="R112:U113"/>
    <mergeCell ref="V112:Y113"/>
    <mergeCell ref="Z112:AC113"/>
    <mergeCell ref="AD112:AG113"/>
    <mergeCell ref="A114:B115"/>
    <mergeCell ref="C114:K115"/>
    <mergeCell ref="L114:M115"/>
    <mergeCell ref="N114:Q115"/>
    <mergeCell ref="R114:U115"/>
    <mergeCell ref="V114:Y115"/>
    <mergeCell ref="Z114:AC115"/>
    <mergeCell ref="AD114:AG115"/>
    <mergeCell ref="A116:B117"/>
    <mergeCell ref="C116:K117"/>
    <mergeCell ref="L116:M117"/>
    <mergeCell ref="N116:Q117"/>
    <mergeCell ref="R116:U117"/>
    <mergeCell ref="V116:Y117"/>
    <mergeCell ref="Z116:AC117"/>
    <mergeCell ref="AD116:AG117"/>
    <mergeCell ref="A118:B119"/>
    <mergeCell ref="C118:K119"/>
    <mergeCell ref="L118:M119"/>
    <mergeCell ref="N118:Q119"/>
    <mergeCell ref="R118:U119"/>
    <mergeCell ref="V118:Y119"/>
    <mergeCell ref="Z118:AC119"/>
    <mergeCell ref="AD118:AG119"/>
    <mergeCell ref="A120:B120"/>
    <mergeCell ref="A121:AG122"/>
    <mergeCell ref="A123:D124"/>
    <mergeCell ref="E123:X124"/>
    <mergeCell ref="Y123:AB124"/>
    <mergeCell ref="AC123:AG124"/>
    <mergeCell ref="A128:O128"/>
    <mergeCell ref="A129:AG129"/>
    <mergeCell ref="AL137:AN137"/>
    <mergeCell ref="M150:AD150"/>
    <mergeCell ref="M153:AD153"/>
    <mergeCell ref="AJ153:AT153"/>
    <mergeCell ref="A165:H165"/>
    <mergeCell ref="A166:AG166"/>
    <mergeCell ref="J178:Q178"/>
    <mergeCell ref="Z187:AE187"/>
    <mergeCell ref="A189:AG189"/>
    <mergeCell ref="J201:O201"/>
    <mergeCell ref="I206:T206"/>
    <mergeCell ref="I209:T209"/>
    <mergeCell ref="AL210:AN210"/>
    <mergeCell ref="AS210:AU210"/>
    <mergeCell ref="J211:T211"/>
    <mergeCell ref="K223:P223"/>
    <mergeCell ref="Z229:AE229"/>
    <mergeCell ref="AJ229:AN229"/>
    <mergeCell ref="J230:R230"/>
    <mergeCell ref="AL236:AN236"/>
    <mergeCell ref="T241:AE241"/>
    <mergeCell ref="AL247:AN247"/>
    <mergeCell ref="K255:P255"/>
    <mergeCell ref="AL263:AN263"/>
    <mergeCell ref="Y267:AD267"/>
    <mergeCell ref="AL270:AN270"/>
    <mergeCell ref="K275:P275"/>
    <mergeCell ref="K285:S285"/>
    <mergeCell ref="Y291:AE291"/>
    <mergeCell ref="A300:AG300"/>
    <mergeCell ref="AL304:AQ304"/>
    <mergeCell ref="AL312:AQ312"/>
    <mergeCell ref="AL316:AQ316"/>
    <mergeCell ref="A319:AG319"/>
    <mergeCell ref="AL321:AQ321"/>
    <mergeCell ref="AL335:AQ335"/>
    <mergeCell ref="AL343:AQ343"/>
    <mergeCell ref="J357:P357"/>
    <mergeCell ref="A359:AG359"/>
    <mergeCell ref="AL361:AQ361"/>
    <mergeCell ref="X371:AD371"/>
    <mergeCell ref="J377:P377"/>
    <mergeCell ref="AL379:AQ379"/>
    <mergeCell ref="A385:AG385"/>
    <mergeCell ref="AL387:AQ387"/>
    <mergeCell ref="J397:AA397"/>
    <mergeCell ref="AL397:AQ397"/>
    <mergeCell ref="A453:AG453"/>
    <mergeCell ref="D455:AE461"/>
    <mergeCell ref="A464:AG464"/>
    <mergeCell ref="A466:AG466"/>
    <mergeCell ref="A416:AG416"/>
    <mergeCell ref="AL418:AQ418"/>
    <mergeCell ref="AL423:AQ423"/>
    <mergeCell ref="A426:AG426"/>
    <mergeCell ref="D440:AE442"/>
    <mergeCell ref="D448:AE450"/>
  </mergeCells>
  <dataValidations count="8">
    <dataValidation type="list" allowBlank="1" showDropDown="1" showInputMessage="1" showErrorMessage="1" sqref="D440:AE442">
      <formula1>"○,"</formula1>
    </dataValidation>
    <dataValidation type="list" allowBlank="1" showInputMessage="1" showErrorMessage="1" sqref="W32:AF33">
      <formula1>"1,2,3"</formula1>
    </dataValidation>
    <dataValidation type="list" allowBlank="1" showInputMessage="1" showErrorMessage="1" sqref="I3:P3">
      <formula1>"北海道,東北,関東,中部,北陸,関西,中国,四国,九州"</formula1>
    </dataValidation>
    <dataValidation type="list" allowBlank="1" showInputMessage="1" showErrorMessage="1" sqref="F15:L15">
      <formula1>"ストーカ炉,流動床炉,流動床式ガス化溶融炉,シャフト式ガス化溶融炉,キルン式ガス化溶融炉,酸素式熱分解直接溶融炉,その他"</formula1>
    </dataValidation>
    <dataValidation type="list" allowBlank="1" showInputMessage="1" showErrorMessage="1" sqref="F12:L12">
      <formula1>"全連続式,准連続式,バッチ式,その他"</formula1>
    </dataValidation>
    <dataValidation type="list" allowBlank="1" showInputMessage="1" showErrorMessage="1" sqref="H32:N33">
      <formula1>"一般,専用"</formula1>
    </dataValidation>
    <dataValidation type="list" allowBlank="1" showInputMessage="1" showErrorMessage="1" sqref="D135 D142 D144:D145 D149:D150 D152:D154 D137:D138 D178:D179 D176 D174 U178:U179 D193 T193 D197 D199 D183 T183 D185 D187 T185 O170 O172 O174 O176 S291 AE170 AE172 AE174 AE176 AE178:AE179 E217 D133 D162:D163 E234 O234 T187 D170 D172 U199 Y170 Y172 Y174 Y176 Y178:Y179 S170:T170 S172:T172 S174:T174 S176:T176 S178:S179 B170 B172 B174 B176 B178:B179 E229 D158 D160 T158 T160 U197 E295 S297 S295 O220:O222 S279:S280 E279:E280 E283:E286 E297:E299 O179 D211:D212 D205:D206 D208:D209 E236 O240 E240 E245 O245 O247:O248 E247:E248 O251 E251 E261:E262 R363 E289:E291 E271 S273 E273 S271 S289 E275:E276 E264:E267 N304 D304 D306:D310 N306:N310 S261:S267 D335 D333 N323:N327 N335 N329:N333">
      <formula1>"○,"</formula1>
    </dataValidation>
    <dataValidation type="list" allowBlank="1" showInputMessage="1" showErrorMessage="1" sqref="N345:N349 T349 D327 N353:N355 T351:T352 D339:D349 D357 D414 R381 O298:O299 D375 R375 D367 R369 D369 R367 R371 D371 D377 D430:D433 T382:T384 D381:D384 D201:D202 T446:T447 E253:E258 D312:D318 D329 D323 D351 D355 D389:D390 D392:D412 S286 D420:D421 T420:T421 T424 D424:D425 O290:O291 S283:S284 T389:T396 T398:T414 E219:E226 T229 O253:O254 O256:O258 D436:D438 T430:T439 D443:D446 D363 N312:N316">
      <formula1>"○,"</formula1>
    </dataValidation>
  </dataValidations>
  <printOptions horizontalCentered="1"/>
  <pageMargins left="0.7874015748031497" right="0.7874015748031497" top="0.7874015748031497" bottom="0.7874015748031497" header="0.3937007874015748" footer="0.31496062992125984"/>
  <pageSetup horizontalDpi="600" verticalDpi="600" orientation="portrait" paperSize="9" scale="88" r:id="rId2"/>
  <headerFooter differentFirst="1" scaleWithDoc="0">
    <oddFooter>&amp;C&amp;P</oddFooter>
    <firstHeader>&amp;R添付－１</firstHeader>
    <firstFooter>&amp;C&amp;P</firstFooter>
  </headerFooter>
  <rowBreaks count="6" manualBreakCount="6">
    <brk id="75" max="33" man="1"/>
    <brk id="120" max="33" man="1"/>
    <brk id="188" max="33" man="1"/>
    <brk id="261" max="33" man="1"/>
    <brk id="335" max="33" man="1"/>
    <brk id="410" max="33" man="1"/>
  </rowBreaks>
  <drawing r:id="rId1"/>
</worksheet>
</file>

<file path=xl/worksheets/sheet2.xml><?xml version="1.0" encoding="utf-8"?>
<worksheet xmlns="http://schemas.openxmlformats.org/spreadsheetml/2006/main" xmlns:r="http://schemas.openxmlformats.org/officeDocument/2006/relationships">
  <dimension ref="A1:BD602"/>
  <sheetViews>
    <sheetView view="pageBreakPreview" zoomScaleSheetLayoutView="100" workbookViewId="0" topLeftCell="A451">
      <selection activeCell="U407" sqref="U407:AC407"/>
    </sheetView>
  </sheetViews>
  <sheetFormatPr defaultColWidth="9.00390625" defaultRowHeight="13.5"/>
  <cols>
    <col min="1" max="1" width="2.75390625" style="70" customWidth="1"/>
    <col min="2" max="5" width="2.625" style="3" customWidth="1"/>
    <col min="6" max="6" width="2.50390625" style="3" customWidth="1"/>
    <col min="7" max="32" width="2.625" style="3" customWidth="1"/>
    <col min="33" max="33" width="2.375" style="3" customWidth="1"/>
    <col min="34" max="35" width="2.375" style="24" customWidth="1"/>
    <col min="36" max="62" width="3.625" style="3" customWidth="1"/>
    <col min="63" max="16384" width="9.00390625" style="3" customWidth="1"/>
  </cols>
  <sheetData>
    <row r="1" spans="1:35" ht="13.5" customHeight="1">
      <c r="A1" s="623" t="s">
        <v>338</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6" t="s">
        <v>0</v>
      </c>
      <c r="AB1" s="627"/>
      <c r="AC1" s="627"/>
      <c r="AD1" s="627"/>
      <c r="AE1" s="627"/>
      <c r="AF1" s="627"/>
      <c r="AG1" s="627"/>
      <c r="AH1" s="2"/>
      <c r="AI1" s="2"/>
    </row>
    <row r="2" spans="1:35" ht="13.5" customHeight="1">
      <c r="A2" s="625"/>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8"/>
      <c r="AB2" s="629"/>
      <c r="AC2" s="629"/>
      <c r="AD2" s="629"/>
      <c r="AE2" s="629"/>
      <c r="AF2" s="629"/>
      <c r="AG2" s="630"/>
      <c r="AH2" s="4"/>
      <c r="AI2" s="4"/>
    </row>
    <row r="3" spans="1:36" ht="16.5" customHeight="1">
      <c r="A3" s="5" t="s">
        <v>1</v>
      </c>
      <c r="B3" s="6"/>
      <c r="C3" s="6"/>
      <c r="D3" s="6"/>
      <c r="E3" s="6"/>
      <c r="F3" s="6"/>
      <c r="G3" s="6"/>
      <c r="H3" s="80" t="s">
        <v>226</v>
      </c>
      <c r="I3" s="631" t="s">
        <v>681</v>
      </c>
      <c r="J3" s="631"/>
      <c r="K3" s="631"/>
      <c r="L3" s="631"/>
      <c r="M3" s="631"/>
      <c r="N3" s="631"/>
      <c r="O3" s="631"/>
      <c r="P3" s="631"/>
      <c r="Q3" s="79" t="s">
        <v>227</v>
      </c>
      <c r="R3" s="78"/>
      <c r="S3" s="78"/>
      <c r="T3" s="79" t="s">
        <v>224</v>
      </c>
      <c r="U3" s="631" t="s">
        <v>225</v>
      </c>
      <c r="V3" s="631"/>
      <c r="W3" s="631"/>
      <c r="X3" s="631"/>
      <c r="Y3" s="631"/>
      <c r="Z3" s="631"/>
      <c r="AA3" s="631"/>
      <c r="AB3" s="631"/>
      <c r="AC3" s="631"/>
      <c r="AD3" s="631"/>
      <c r="AE3" s="631"/>
      <c r="AF3" s="631"/>
      <c r="AG3" s="632"/>
      <c r="AH3" s="1"/>
      <c r="AI3" s="1"/>
      <c r="AJ3" s="3" t="s">
        <v>676</v>
      </c>
    </row>
    <row r="4" spans="1:35" ht="16.5" customHeight="1">
      <c r="A4" s="633" t="s">
        <v>2</v>
      </c>
      <c r="B4" s="634"/>
      <c r="C4" s="634"/>
      <c r="D4" s="634"/>
      <c r="E4" s="634"/>
      <c r="F4" s="634"/>
      <c r="G4" s="634"/>
      <c r="H4" s="602" t="s">
        <v>3</v>
      </c>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4"/>
      <c r="AH4" s="1"/>
      <c r="AI4" s="1"/>
    </row>
    <row r="5" spans="1:35" ht="16.5" customHeight="1">
      <c r="A5" s="633" t="s">
        <v>4</v>
      </c>
      <c r="B5" s="634"/>
      <c r="C5" s="634"/>
      <c r="D5" s="634"/>
      <c r="E5" s="634"/>
      <c r="F5" s="634"/>
      <c r="G5" s="634"/>
      <c r="H5" s="602" t="s">
        <v>5</v>
      </c>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4"/>
      <c r="AH5" s="1"/>
      <c r="AI5" s="1"/>
    </row>
    <row r="6" spans="1:35" ht="16.5" customHeight="1">
      <c r="A6" s="633" t="s">
        <v>6</v>
      </c>
      <c r="B6" s="634"/>
      <c r="C6" s="634"/>
      <c r="D6" s="634"/>
      <c r="E6" s="634"/>
      <c r="F6" s="634"/>
      <c r="G6" s="634"/>
      <c r="H6" s="602" t="s">
        <v>7</v>
      </c>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4"/>
      <c r="AH6" s="1"/>
      <c r="AI6" s="1"/>
    </row>
    <row r="7" spans="1:35" ht="13.5" customHeight="1">
      <c r="A7" s="635" t="s">
        <v>8</v>
      </c>
      <c r="B7" s="636"/>
      <c r="C7" s="636"/>
      <c r="D7" s="636"/>
      <c r="E7" s="636"/>
      <c r="F7" s="636"/>
      <c r="G7" s="636"/>
      <c r="H7" s="636"/>
      <c r="I7" s="636"/>
      <c r="J7" s="636"/>
      <c r="K7" s="639" t="s">
        <v>9</v>
      </c>
      <c r="L7" s="640"/>
      <c r="M7" s="640"/>
      <c r="N7" s="640"/>
      <c r="O7" s="641"/>
      <c r="P7" s="602" t="s">
        <v>10</v>
      </c>
      <c r="Q7" s="603"/>
      <c r="R7" s="603"/>
      <c r="S7" s="603"/>
      <c r="T7" s="603"/>
      <c r="U7" s="603"/>
      <c r="V7" s="603"/>
      <c r="W7" s="603"/>
      <c r="X7" s="603"/>
      <c r="Y7" s="603"/>
      <c r="Z7" s="603"/>
      <c r="AA7" s="603"/>
      <c r="AB7" s="603"/>
      <c r="AC7" s="603"/>
      <c r="AD7" s="603"/>
      <c r="AE7" s="603"/>
      <c r="AF7" s="603"/>
      <c r="AG7" s="604"/>
      <c r="AH7" s="7"/>
      <c r="AI7" s="7"/>
    </row>
    <row r="8" spans="1:35" ht="13.5" customHeight="1">
      <c r="A8" s="637"/>
      <c r="B8" s="638"/>
      <c r="C8" s="638"/>
      <c r="D8" s="638"/>
      <c r="E8" s="638"/>
      <c r="F8" s="638"/>
      <c r="G8" s="638"/>
      <c r="H8" s="638"/>
      <c r="I8" s="638"/>
      <c r="J8" s="638"/>
      <c r="K8" s="642" t="s">
        <v>11</v>
      </c>
      <c r="L8" s="643"/>
      <c r="M8" s="643"/>
      <c r="N8" s="643"/>
      <c r="O8" s="644"/>
      <c r="P8" s="602" t="s">
        <v>12</v>
      </c>
      <c r="Q8" s="603"/>
      <c r="R8" s="603"/>
      <c r="S8" s="603"/>
      <c r="T8" s="603"/>
      <c r="U8" s="608"/>
      <c r="V8" s="639" t="s">
        <v>13</v>
      </c>
      <c r="W8" s="640"/>
      <c r="X8" s="640"/>
      <c r="Y8" s="640"/>
      <c r="Z8" s="641"/>
      <c r="AA8" s="602" t="s">
        <v>946</v>
      </c>
      <c r="AB8" s="603"/>
      <c r="AC8" s="603"/>
      <c r="AD8" s="603"/>
      <c r="AE8" s="603"/>
      <c r="AF8" s="603"/>
      <c r="AG8" s="604"/>
      <c r="AH8" s="1"/>
      <c r="AI8" s="1"/>
    </row>
    <row r="9" spans="1:35" ht="12" customHeigh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10"/>
      <c r="AH9" s="11"/>
      <c r="AI9" s="11"/>
    </row>
    <row r="10" spans="1:35" ht="3" customHeight="1">
      <c r="A10" s="645">
        <v>6</v>
      </c>
      <c r="B10" s="540" t="s">
        <v>678</v>
      </c>
      <c r="C10" s="541"/>
      <c r="D10" s="541"/>
      <c r="E10" s="541"/>
      <c r="F10" s="11"/>
      <c r="G10" s="11"/>
      <c r="H10" s="11"/>
      <c r="I10" s="11"/>
      <c r="J10" s="11"/>
      <c r="K10" s="11"/>
      <c r="L10" s="11"/>
      <c r="M10" s="14"/>
      <c r="N10" s="14"/>
      <c r="O10" s="14"/>
      <c r="P10" s="14"/>
      <c r="Q10" s="14"/>
      <c r="R10" s="14"/>
      <c r="S10" s="14"/>
      <c r="T10" s="14"/>
      <c r="U10" s="14"/>
      <c r="V10" s="14"/>
      <c r="W10" s="14"/>
      <c r="X10" s="14"/>
      <c r="Y10" s="14"/>
      <c r="Z10" s="14"/>
      <c r="AA10" s="14"/>
      <c r="AB10" s="14"/>
      <c r="AC10" s="14"/>
      <c r="AD10" s="14"/>
      <c r="AE10" s="14"/>
      <c r="AF10" s="14"/>
      <c r="AG10" s="15"/>
      <c r="AH10" s="11"/>
      <c r="AI10" s="11"/>
    </row>
    <row r="11" spans="1:35" ht="18" customHeight="1">
      <c r="A11" s="646"/>
      <c r="B11" s="647"/>
      <c r="C11" s="626"/>
      <c r="D11" s="626"/>
      <c r="E11" s="626"/>
      <c r="F11" s="558" t="s">
        <v>948</v>
      </c>
      <c r="G11" s="559"/>
      <c r="H11" s="559"/>
      <c r="I11" s="559"/>
      <c r="J11" s="559"/>
      <c r="K11" s="559"/>
      <c r="L11" s="560"/>
      <c r="M11" s="648" t="s">
        <v>14</v>
      </c>
      <c r="N11" s="649"/>
      <c r="O11" s="649"/>
      <c r="P11" s="649"/>
      <c r="Q11" s="649"/>
      <c r="R11" s="649"/>
      <c r="S11" s="650"/>
      <c r="T11" s="459">
        <v>600</v>
      </c>
      <c r="U11" s="459"/>
      <c r="V11" s="459"/>
      <c r="W11" s="459"/>
      <c r="X11" s="459"/>
      <c r="Y11" s="7" t="s">
        <v>223</v>
      </c>
      <c r="Z11" s="7"/>
      <c r="AA11" s="7"/>
      <c r="AB11" s="626" t="s">
        <v>15</v>
      </c>
      <c r="AC11" s="626"/>
      <c r="AD11" s="651"/>
      <c r="AE11" s="558">
        <v>2</v>
      </c>
      <c r="AF11" s="560"/>
      <c r="AG11" s="17"/>
      <c r="AH11" s="11"/>
      <c r="AI11" s="11"/>
    </row>
    <row r="12" spans="1:35" ht="3" customHeight="1">
      <c r="A12" s="646"/>
      <c r="B12" s="647"/>
      <c r="C12" s="626"/>
      <c r="D12" s="626"/>
      <c r="E12" s="626"/>
      <c r="F12" s="11"/>
      <c r="G12" s="11"/>
      <c r="H12" s="11"/>
      <c r="I12" s="11"/>
      <c r="J12" s="11"/>
      <c r="K12" s="11"/>
      <c r="L12" s="11"/>
      <c r="M12" s="11"/>
      <c r="N12" s="1"/>
      <c r="O12" s="1"/>
      <c r="P12" s="1"/>
      <c r="Q12" s="1"/>
      <c r="R12" s="1"/>
      <c r="S12" s="1"/>
      <c r="T12" s="11"/>
      <c r="U12" s="11"/>
      <c r="V12" s="11"/>
      <c r="W12" s="11"/>
      <c r="X12" s="11"/>
      <c r="Y12" s="19"/>
      <c r="Z12" s="19"/>
      <c r="AA12" s="19"/>
      <c r="AB12" s="11"/>
      <c r="AC12" s="11"/>
      <c r="AD12" s="11"/>
      <c r="AE12" s="11"/>
      <c r="AF12" s="11"/>
      <c r="AG12" s="17"/>
      <c r="AH12" s="11"/>
      <c r="AI12" s="11"/>
    </row>
    <row r="13" spans="1:35" ht="3" customHeight="1">
      <c r="A13" s="646" t="s">
        <v>16</v>
      </c>
      <c r="B13" s="647" t="s">
        <v>17</v>
      </c>
      <c r="C13" s="626"/>
      <c r="D13" s="626"/>
      <c r="E13" s="626"/>
      <c r="F13" s="11"/>
      <c r="G13" s="11"/>
      <c r="H13" s="11"/>
      <c r="I13" s="11"/>
      <c r="J13" s="11"/>
      <c r="K13" s="11"/>
      <c r="L13" s="11"/>
      <c r="M13" s="626" t="s">
        <v>18</v>
      </c>
      <c r="N13" s="626"/>
      <c r="O13" s="626"/>
      <c r="P13" s="626"/>
      <c r="Q13" s="7"/>
      <c r="R13" s="7"/>
      <c r="S13" s="7"/>
      <c r="T13" s="11"/>
      <c r="U13" s="11"/>
      <c r="V13" s="11"/>
      <c r="W13" s="652" t="s">
        <v>373</v>
      </c>
      <c r="X13" s="652"/>
      <c r="Y13" s="652"/>
      <c r="Z13" s="652"/>
      <c r="AA13" s="652"/>
      <c r="AB13" s="11"/>
      <c r="AC13" s="11"/>
      <c r="AD13" s="11"/>
      <c r="AE13" s="11"/>
      <c r="AF13" s="11"/>
      <c r="AG13" s="17"/>
      <c r="AH13" s="11"/>
      <c r="AI13" s="11"/>
    </row>
    <row r="14" spans="1:35" ht="18" customHeight="1">
      <c r="A14" s="646"/>
      <c r="B14" s="647"/>
      <c r="C14" s="626"/>
      <c r="D14" s="626"/>
      <c r="E14" s="626"/>
      <c r="F14" s="558" t="s">
        <v>19</v>
      </c>
      <c r="G14" s="559"/>
      <c r="H14" s="559"/>
      <c r="I14" s="559"/>
      <c r="J14" s="559"/>
      <c r="K14" s="559"/>
      <c r="L14" s="560"/>
      <c r="M14" s="626"/>
      <c r="N14" s="626"/>
      <c r="O14" s="626"/>
      <c r="P14" s="626"/>
      <c r="Q14" s="558" t="s">
        <v>20</v>
      </c>
      <c r="R14" s="559"/>
      <c r="S14" s="559"/>
      <c r="T14" s="559"/>
      <c r="U14" s="559"/>
      <c r="V14" s="560"/>
      <c r="W14" s="652"/>
      <c r="X14" s="652"/>
      <c r="Y14" s="652"/>
      <c r="Z14" s="652"/>
      <c r="AA14" s="652"/>
      <c r="AB14" s="558">
        <v>1998</v>
      </c>
      <c r="AC14" s="559"/>
      <c r="AD14" s="559"/>
      <c r="AE14" s="559"/>
      <c r="AF14" s="560"/>
      <c r="AG14" s="17"/>
      <c r="AH14" s="11"/>
      <c r="AI14" s="11"/>
    </row>
    <row r="15" spans="1:35" ht="3" customHeight="1">
      <c r="A15" s="646"/>
      <c r="B15" s="647"/>
      <c r="C15" s="626"/>
      <c r="D15" s="626"/>
      <c r="E15" s="626"/>
      <c r="F15" s="11"/>
      <c r="G15" s="11"/>
      <c r="H15" s="11"/>
      <c r="I15" s="11"/>
      <c r="J15" s="11"/>
      <c r="K15" s="11"/>
      <c r="L15" s="11"/>
      <c r="M15" s="626"/>
      <c r="N15" s="626"/>
      <c r="O15" s="626"/>
      <c r="P15" s="626"/>
      <c r="Q15" s="7"/>
      <c r="R15" s="7"/>
      <c r="S15" s="7"/>
      <c r="T15" s="11"/>
      <c r="U15" s="11"/>
      <c r="V15" s="11"/>
      <c r="W15" s="652"/>
      <c r="X15" s="652"/>
      <c r="Y15" s="652"/>
      <c r="Z15" s="652"/>
      <c r="AA15" s="652"/>
      <c r="AB15" s="11"/>
      <c r="AC15" s="11"/>
      <c r="AD15" s="11"/>
      <c r="AE15" s="11"/>
      <c r="AF15" s="11"/>
      <c r="AG15" s="17"/>
      <c r="AH15" s="11"/>
      <c r="AI15" s="11"/>
    </row>
    <row r="16" spans="1:35" ht="9" customHeight="1">
      <c r="A16" s="646"/>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7"/>
      <c r="AH16" s="11"/>
      <c r="AI16" s="11"/>
    </row>
    <row r="17" spans="1:35" ht="3" customHeight="1">
      <c r="A17" s="646"/>
      <c r="B17" s="647" t="s">
        <v>21</v>
      </c>
      <c r="C17" s="626"/>
      <c r="D17" s="626"/>
      <c r="E17" s="626"/>
      <c r="F17" s="626"/>
      <c r="G17" s="626"/>
      <c r="H17" s="626"/>
      <c r="I17" s="626" t="s">
        <v>22</v>
      </c>
      <c r="J17" s="626"/>
      <c r="K17" s="7"/>
      <c r="L17" s="7"/>
      <c r="M17" s="11"/>
      <c r="N17" s="11"/>
      <c r="O17" s="11"/>
      <c r="P17" s="626" t="s">
        <v>23</v>
      </c>
      <c r="Q17" s="626"/>
      <c r="R17" s="11"/>
      <c r="S17" s="7"/>
      <c r="T17" s="7"/>
      <c r="U17" s="1"/>
      <c r="V17" s="11"/>
      <c r="W17" s="626" t="s">
        <v>24</v>
      </c>
      <c r="X17" s="626"/>
      <c r="Y17" s="11"/>
      <c r="Z17" s="11"/>
      <c r="AA17" s="11"/>
      <c r="AB17" s="11"/>
      <c r="AC17" s="11"/>
      <c r="AD17" s="11"/>
      <c r="AE17" s="11"/>
      <c r="AF17" s="11"/>
      <c r="AG17" s="17"/>
      <c r="AH17" s="11"/>
      <c r="AI17" s="11"/>
    </row>
    <row r="18" spans="1:35" ht="9" customHeight="1">
      <c r="A18" s="646"/>
      <c r="B18" s="647"/>
      <c r="C18" s="626"/>
      <c r="D18" s="626"/>
      <c r="E18" s="626"/>
      <c r="F18" s="626"/>
      <c r="G18" s="626"/>
      <c r="H18" s="626"/>
      <c r="I18" s="626"/>
      <c r="J18" s="626"/>
      <c r="K18" s="524">
        <v>12100</v>
      </c>
      <c r="L18" s="525"/>
      <c r="M18" s="525"/>
      <c r="N18" s="526"/>
      <c r="O18" s="7"/>
      <c r="P18" s="626"/>
      <c r="Q18" s="626"/>
      <c r="R18" s="524">
        <v>9600</v>
      </c>
      <c r="S18" s="525"/>
      <c r="T18" s="525"/>
      <c r="U18" s="526"/>
      <c r="V18" s="7"/>
      <c r="W18" s="626"/>
      <c r="X18" s="626"/>
      <c r="Y18" s="524">
        <v>7100</v>
      </c>
      <c r="Z18" s="525"/>
      <c r="AA18" s="525"/>
      <c r="AB18" s="526"/>
      <c r="AC18" s="7"/>
      <c r="AD18" s="7"/>
      <c r="AE18" s="7"/>
      <c r="AF18" s="7"/>
      <c r="AG18" s="17"/>
      <c r="AH18" s="11"/>
      <c r="AI18" s="11"/>
    </row>
    <row r="19" spans="1:35" ht="9" customHeight="1">
      <c r="A19" s="646"/>
      <c r="B19" s="647"/>
      <c r="C19" s="626"/>
      <c r="D19" s="626"/>
      <c r="E19" s="626"/>
      <c r="F19" s="626"/>
      <c r="G19" s="626"/>
      <c r="H19" s="626"/>
      <c r="I19" s="626"/>
      <c r="J19" s="626"/>
      <c r="K19" s="527"/>
      <c r="L19" s="528"/>
      <c r="M19" s="528"/>
      <c r="N19" s="529"/>
      <c r="O19" s="7"/>
      <c r="P19" s="626"/>
      <c r="Q19" s="626"/>
      <c r="R19" s="527"/>
      <c r="S19" s="528"/>
      <c r="T19" s="528"/>
      <c r="U19" s="529"/>
      <c r="V19" s="7"/>
      <c r="W19" s="626"/>
      <c r="X19" s="626"/>
      <c r="Y19" s="527"/>
      <c r="Z19" s="528"/>
      <c r="AA19" s="528"/>
      <c r="AB19" s="529"/>
      <c r="AC19" s="7"/>
      <c r="AD19" s="7"/>
      <c r="AE19" s="7"/>
      <c r="AF19" s="7"/>
      <c r="AG19" s="17"/>
      <c r="AH19" s="11"/>
      <c r="AI19" s="11"/>
    </row>
    <row r="20" spans="1:35" ht="3" customHeight="1">
      <c r="A20" s="646"/>
      <c r="B20" s="647"/>
      <c r="C20" s="626"/>
      <c r="D20" s="626"/>
      <c r="E20" s="626"/>
      <c r="F20" s="626"/>
      <c r="G20" s="626"/>
      <c r="H20" s="626"/>
      <c r="I20" s="544"/>
      <c r="J20" s="544"/>
      <c r="K20" s="20"/>
      <c r="L20" s="20"/>
      <c r="M20" s="9"/>
      <c r="N20" s="9"/>
      <c r="O20" s="9"/>
      <c r="P20" s="544"/>
      <c r="Q20" s="544"/>
      <c r="R20" s="20"/>
      <c r="S20" s="20"/>
      <c r="T20" s="20"/>
      <c r="U20" s="9"/>
      <c r="V20" s="11"/>
      <c r="W20" s="626"/>
      <c r="X20" s="626"/>
      <c r="Y20" s="11"/>
      <c r="Z20" s="1"/>
      <c r="AA20" s="1"/>
      <c r="AB20" s="1"/>
      <c r="AC20" s="11"/>
      <c r="AD20" s="11"/>
      <c r="AE20" s="11"/>
      <c r="AF20" s="11"/>
      <c r="AG20" s="17"/>
      <c r="AH20" s="11"/>
      <c r="AI20" s="11"/>
    </row>
    <row r="21" spans="1:35" ht="3" customHeight="1">
      <c r="A21" s="658">
        <v>7</v>
      </c>
      <c r="B21" s="660" t="s">
        <v>25</v>
      </c>
      <c r="C21" s="661"/>
      <c r="D21" s="661"/>
      <c r="E21" s="661"/>
      <c r="F21" s="661"/>
      <c r="G21" s="661"/>
      <c r="H21" s="661"/>
      <c r="I21" s="7"/>
      <c r="J21" s="7"/>
      <c r="K21" s="11"/>
      <c r="L21" s="11"/>
      <c r="M21" s="11"/>
      <c r="N21" s="22"/>
      <c r="O21" s="11"/>
      <c r="P21" s="11"/>
      <c r="Q21" s="11"/>
      <c r="R21" s="11"/>
      <c r="S21" s="662" t="s">
        <v>26</v>
      </c>
      <c r="T21" s="662"/>
      <c r="U21" s="662"/>
      <c r="V21" s="662"/>
      <c r="W21" s="662"/>
      <c r="X21" s="662"/>
      <c r="Y21" s="662"/>
      <c r="Z21" s="14"/>
      <c r="AA21" s="14"/>
      <c r="AB21" s="14"/>
      <c r="AC21" s="14"/>
      <c r="AD21" s="14"/>
      <c r="AE21" s="14"/>
      <c r="AF21" s="14"/>
      <c r="AG21" s="15"/>
      <c r="AH21" s="11"/>
      <c r="AI21" s="11"/>
    </row>
    <row r="22" spans="1:35" ht="9" customHeight="1">
      <c r="A22" s="659"/>
      <c r="B22" s="653"/>
      <c r="C22" s="654"/>
      <c r="D22" s="654"/>
      <c r="E22" s="654"/>
      <c r="F22" s="654"/>
      <c r="G22" s="654"/>
      <c r="H22" s="654"/>
      <c r="I22" s="580">
        <v>4</v>
      </c>
      <c r="J22" s="581"/>
      <c r="K22" s="581"/>
      <c r="L22" s="581"/>
      <c r="M22" s="581"/>
      <c r="N22" s="581"/>
      <c r="O22" s="581"/>
      <c r="P22" s="581"/>
      <c r="Q22" s="582"/>
      <c r="R22" s="11"/>
      <c r="S22" s="652"/>
      <c r="T22" s="652"/>
      <c r="U22" s="652"/>
      <c r="V22" s="652"/>
      <c r="W22" s="652"/>
      <c r="X22" s="652"/>
      <c r="Y22" s="652"/>
      <c r="Z22" s="586">
        <v>400</v>
      </c>
      <c r="AA22" s="587"/>
      <c r="AB22" s="587"/>
      <c r="AC22" s="587"/>
      <c r="AD22" s="587"/>
      <c r="AE22" s="587"/>
      <c r="AF22" s="588"/>
      <c r="AG22" s="17"/>
      <c r="AH22" s="11"/>
      <c r="AI22" s="11"/>
    </row>
    <row r="23" spans="1:35" ht="9" customHeight="1">
      <c r="A23" s="659" t="s">
        <v>27</v>
      </c>
      <c r="B23" s="653"/>
      <c r="C23" s="654"/>
      <c r="D23" s="654"/>
      <c r="E23" s="654"/>
      <c r="F23" s="654"/>
      <c r="G23" s="654"/>
      <c r="H23" s="654"/>
      <c r="I23" s="583"/>
      <c r="J23" s="584"/>
      <c r="K23" s="584"/>
      <c r="L23" s="584"/>
      <c r="M23" s="584"/>
      <c r="N23" s="584"/>
      <c r="O23" s="584"/>
      <c r="P23" s="584"/>
      <c r="Q23" s="585"/>
      <c r="R23" s="11"/>
      <c r="S23" s="652"/>
      <c r="T23" s="652"/>
      <c r="U23" s="652"/>
      <c r="V23" s="652"/>
      <c r="W23" s="652"/>
      <c r="X23" s="652"/>
      <c r="Y23" s="652"/>
      <c r="Z23" s="589"/>
      <c r="AA23" s="590"/>
      <c r="AB23" s="590"/>
      <c r="AC23" s="590"/>
      <c r="AD23" s="590"/>
      <c r="AE23" s="590"/>
      <c r="AF23" s="591"/>
      <c r="AG23" s="17"/>
      <c r="AH23" s="11"/>
      <c r="AI23" s="11"/>
    </row>
    <row r="24" spans="1:35" ht="3" customHeight="1">
      <c r="A24" s="659"/>
      <c r="B24" s="653"/>
      <c r="C24" s="654"/>
      <c r="D24" s="654"/>
      <c r="E24" s="654"/>
      <c r="F24" s="654"/>
      <c r="G24" s="654"/>
      <c r="H24" s="654"/>
      <c r="I24" s="7"/>
      <c r="J24" s="7"/>
      <c r="K24" s="11"/>
      <c r="L24" s="11"/>
      <c r="M24" s="11"/>
      <c r="N24" s="11"/>
      <c r="O24" s="11"/>
      <c r="P24" s="11"/>
      <c r="Q24" s="11"/>
      <c r="R24" s="11"/>
      <c r="S24" s="652"/>
      <c r="T24" s="652"/>
      <c r="U24" s="652"/>
      <c r="V24" s="652"/>
      <c r="W24" s="652"/>
      <c r="X24" s="652"/>
      <c r="Y24" s="652"/>
      <c r="Z24" s="11"/>
      <c r="AA24" s="11"/>
      <c r="AB24" s="11"/>
      <c r="AC24" s="11"/>
      <c r="AD24" s="11"/>
      <c r="AE24" s="11"/>
      <c r="AF24" s="11"/>
      <c r="AG24" s="17"/>
      <c r="AH24" s="11"/>
      <c r="AI24" s="11"/>
    </row>
    <row r="25" spans="1:35" ht="6" customHeight="1">
      <c r="A25" s="659"/>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7"/>
      <c r="AH25" s="11"/>
      <c r="AI25" s="11"/>
    </row>
    <row r="26" spans="1:35" ht="3" customHeight="1">
      <c r="A26" s="659"/>
      <c r="B26" s="653" t="s">
        <v>28</v>
      </c>
      <c r="C26" s="654"/>
      <c r="D26" s="654"/>
      <c r="E26" s="654"/>
      <c r="F26" s="654"/>
      <c r="G26" s="654"/>
      <c r="H26" s="654"/>
      <c r="I26" s="654"/>
      <c r="J26" s="7"/>
      <c r="K26" s="7"/>
      <c r="L26" s="11"/>
      <c r="M26" s="11"/>
      <c r="N26" s="11"/>
      <c r="O26" s="11"/>
      <c r="P26" s="11"/>
      <c r="Q26" s="11"/>
      <c r="R26" s="11"/>
      <c r="S26" s="11"/>
      <c r="T26" s="652" t="s">
        <v>29</v>
      </c>
      <c r="U26" s="652"/>
      <c r="V26" s="652"/>
      <c r="W26" s="652"/>
      <c r="X26" s="652"/>
      <c r="Y26" s="652"/>
      <c r="Z26" s="11"/>
      <c r="AA26" s="11"/>
      <c r="AB26" s="11"/>
      <c r="AC26" s="11"/>
      <c r="AD26" s="11"/>
      <c r="AE26" s="11"/>
      <c r="AF26" s="11"/>
      <c r="AG26" s="17"/>
      <c r="AH26" s="11"/>
      <c r="AI26" s="11"/>
    </row>
    <row r="27" spans="1:35" ht="9" customHeight="1">
      <c r="A27" s="659"/>
      <c r="B27" s="653"/>
      <c r="C27" s="654"/>
      <c r="D27" s="654"/>
      <c r="E27" s="654"/>
      <c r="F27" s="654"/>
      <c r="G27" s="654"/>
      <c r="H27" s="654"/>
      <c r="I27" s="654"/>
      <c r="J27" s="473">
        <v>49</v>
      </c>
      <c r="K27" s="474"/>
      <c r="L27" s="474"/>
      <c r="M27" s="474"/>
      <c r="N27" s="475"/>
      <c r="O27" s="24"/>
      <c r="P27" s="24"/>
      <c r="Q27" s="24"/>
      <c r="R27" s="11"/>
      <c r="S27" s="11"/>
      <c r="T27" s="652"/>
      <c r="U27" s="652"/>
      <c r="V27" s="652"/>
      <c r="W27" s="652"/>
      <c r="X27" s="652"/>
      <c r="Y27" s="652"/>
      <c r="Z27" s="572">
        <v>2</v>
      </c>
      <c r="AA27" s="573"/>
      <c r="AB27" s="573"/>
      <c r="AC27" s="574"/>
      <c r="AD27" s="11"/>
      <c r="AE27" s="11"/>
      <c r="AF27" s="11"/>
      <c r="AG27" s="17"/>
      <c r="AH27" s="11"/>
      <c r="AI27" s="11"/>
    </row>
    <row r="28" spans="1:35" ht="9" customHeight="1">
      <c r="A28" s="659"/>
      <c r="B28" s="653"/>
      <c r="C28" s="654"/>
      <c r="D28" s="654"/>
      <c r="E28" s="654"/>
      <c r="F28" s="654"/>
      <c r="G28" s="654"/>
      <c r="H28" s="654"/>
      <c r="I28" s="654"/>
      <c r="J28" s="476"/>
      <c r="K28" s="477"/>
      <c r="L28" s="477"/>
      <c r="M28" s="477"/>
      <c r="N28" s="478"/>
      <c r="O28" s="24"/>
      <c r="P28" s="24"/>
      <c r="Q28" s="24"/>
      <c r="R28" s="11"/>
      <c r="S28" s="11"/>
      <c r="T28" s="652"/>
      <c r="U28" s="652"/>
      <c r="V28" s="652"/>
      <c r="W28" s="652"/>
      <c r="X28" s="652"/>
      <c r="Y28" s="652"/>
      <c r="Z28" s="575"/>
      <c r="AA28" s="576"/>
      <c r="AB28" s="576"/>
      <c r="AC28" s="577"/>
      <c r="AD28" s="11"/>
      <c r="AE28" s="11"/>
      <c r="AF28" s="11"/>
      <c r="AG28" s="17"/>
      <c r="AH28" s="11"/>
      <c r="AI28" s="11"/>
    </row>
    <row r="29" spans="1:35" ht="3" customHeight="1">
      <c r="A29" s="663"/>
      <c r="B29" s="655"/>
      <c r="C29" s="656"/>
      <c r="D29" s="656"/>
      <c r="E29" s="656"/>
      <c r="F29" s="656"/>
      <c r="G29" s="656"/>
      <c r="H29" s="656"/>
      <c r="I29" s="656"/>
      <c r="J29" s="20"/>
      <c r="K29" s="20"/>
      <c r="L29" s="9"/>
      <c r="M29" s="9"/>
      <c r="N29" s="9"/>
      <c r="O29" s="9"/>
      <c r="P29" s="9"/>
      <c r="Q29" s="9"/>
      <c r="R29" s="9"/>
      <c r="S29" s="9"/>
      <c r="T29" s="657"/>
      <c r="U29" s="657"/>
      <c r="V29" s="657"/>
      <c r="W29" s="657"/>
      <c r="X29" s="657"/>
      <c r="Y29" s="657"/>
      <c r="Z29" s="25"/>
      <c r="AA29" s="9"/>
      <c r="AB29" s="9"/>
      <c r="AC29" s="9"/>
      <c r="AD29" s="9"/>
      <c r="AE29" s="9"/>
      <c r="AF29" s="9"/>
      <c r="AG29" s="10"/>
      <c r="AH29" s="11"/>
      <c r="AI29" s="11"/>
    </row>
    <row r="30" spans="1:35" ht="3" customHeight="1">
      <c r="A30" s="658" t="s">
        <v>30</v>
      </c>
      <c r="B30" s="660" t="s">
        <v>31</v>
      </c>
      <c r="C30" s="661"/>
      <c r="D30" s="661"/>
      <c r="E30" s="661"/>
      <c r="F30" s="661"/>
      <c r="G30" s="1"/>
      <c r="H30" s="1"/>
      <c r="I30" s="1"/>
      <c r="J30" s="1"/>
      <c r="K30" s="1"/>
      <c r="L30" s="11"/>
      <c r="M30" s="11"/>
      <c r="N30" s="11"/>
      <c r="O30" s="14"/>
      <c r="P30" s="14"/>
      <c r="Q30" s="662" t="s">
        <v>32</v>
      </c>
      <c r="R30" s="662"/>
      <c r="S30" s="662"/>
      <c r="T30" s="662"/>
      <c r="U30" s="662"/>
      <c r="V30" s="26"/>
      <c r="W30" s="26"/>
      <c r="X30" s="26"/>
      <c r="Y30" s="26"/>
      <c r="Z30" s="26"/>
      <c r="AA30" s="14"/>
      <c r="AB30" s="14"/>
      <c r="AC30" s="14"/>
      <c r="AD30" s="14"/>
      <c r="AE30" s="14"/>
      <c r="AF30" s="14"/>
      <c r="AG30" s="15"/>
      <c r="AH30" s="11"/>
      <c r="AI30" s="11"/>
    </row>
    <row r="31" spans="1:35" ht="9" customHeight="1">
      <c r="A31" s="659"/>
      <c r="B31" s="653"/>
      <c r="C31" s="654"/>
      <c r="D31" s="654"/>
      <c r="E31" s="654"/>
      <c r="F31" s="654"/>
      <c r="G31" s="473" t="s">
        <v>33</v>
      </c>
      <c r="H31" s="474"/>
      <c r="I31" s="474"/>
      <c r="J31" s="474"/>
      <c r="K31" s="474"/>
      <c r="L31" s="474"/>
      <c r="M31" s="474"/>
      <c r="N31" s="475"/>
      <c r="O31" s="11"/>
      <c r="P31" s="11"/>
      <c r="Q31" s="652"/>
      <c r="R31" s="652"/>
      <c r="S31" s="652"/>
      <c r="T31" s="652"/>
      <c r="U31" s="652"/>
      <c r="V31" s="473" t="s">
        <v>34</v>
      </c>
      <c r="W31" s="474"/>
      <c r="X31" s="474"/>
      <c r="Y31" s="474"/>
      <c r="Z31" s="474"/>
      <c r="AA31" s="474"/>
      <c r="AB31" s="474"/>
      <c r="AC31" s="474"/>
      <c r="AD31" s="474"/>
      <c r="AE31" s="474"/>
      <c r="AF31" s="475"/>
      <c r="AG31" s="17"/>
      <c r="AH31" s="11"/>
      <c r="AI31" s="11"/>
    </row>
    <row r="32" spans="1:35" ht="9" customHeight="1">
      <c r="A32" s="659"/>
      <c r="B32" s="653"/>
      <c r="C32" s="654"/>
      <c r="D32" s="654"/>
      <c r="E32" s="654"/>
      <c r="F32" s="654"/>
      <c r="G32" s="476"/>
      <c r="H32" s="477"/>
      <c r="I32" s="477"/>
      <c r="J32" s="477"/>
      <c r="K32" s="477"/>
      <c r="L32" s="477"/>
      <c r="M32" s="477"/>
      <c r="N32" s="478"/>
      <c r="O32" s="11"/>
      <c r="P32" s="11"/>
      <c r="Q32" s="652"/>
      <c r="R32" s="652"/>
      <c r="S32" s="652"/>
      <c r="T32" s="652"/>
      <c r="U32" s="652"/>
      <c r="V32" s="476"/>
      <c r="W32" s="477"/>
      <c r="X32" s="477"/>
      <c r="Y32" s="477"/>
      <c r="Z32" s="477"/>
      <c r="AA32" s="477"/>
      <c r="AB32" s="477"/>
      <c r="AC32" s="477"/>
      <c r="AD32" s="477"/>
      <c r="AE32" s="477"/>
      <c r="AF32" s="478"/>
      <c r="AG32" s="17"/>
      <c r="AH32" s="11"/>
      <c r="AI32" s="11"/>
    </row>
    <row r="33" spans="1:35" ht="3" customHeight="1">
      <c r="A33" s="659"/>
      <c r="B33" s="653"/>
      <c r="C33" s="654"/>
      <c r="D33" s="654"/>
      <c r="E33" s="654"/>
      <c r="F33" s="654"/>
      <c r="G33" s="11"/>
      <c r="H33" s="11"/>
      <c r="I33" s="11"/>
      <c r="J33" s="11"/>
      <c r="K33" s="11"/>
      <c r="L33" s="11"/>
      <c r="M33" s="11"/>
      <c r="N33" s="11"/>
      <c r="O33" s="11"/>
      <c r="P33" s="11"/>
      <c r="Q33" s="652"/>
      <c r="R33" s="652"/>
      <c r="S33" s="652"/>
      <c r="T33" s="652"/>
      <c r="U33" s="652"/>
      <c r="V33" s="11"/>
      <c r="W33" s="11"/>
      <c r="X33" s="11"/>
      <c r="Y33" s="11"/>
      <c r="Z33" s="11"/>
      <c r="AA33" s="11"/>
      <c r="AB33" s="11"/>
      <c r="AC33" s="11"/>
      <c r="AD33" s="11"/>
      <c r="AE33" s="11"/>
      <c r="AF33" s="11"/>
      <c r="AG33" s="17"/>
      <c r="AH33" s="11"/>
      <c r="AI33" s="11"/>
    </row>
    <row r="34" spans="1:35" ht="3" customHeight="1">
      <c r="A34" s="659"/>
      <c r="B34" s="1"/>
      <c r="C34" s="1"/>
      <c r="D34" s="1"/>
      <c r="E34" s="1"/>
      <c r="F34" s="1"/>
      <c r="G34" s="11"/>
      <c r="H34" s="11"/>
      <c r="I34" s="11"/>
      <c r="J34" s="11"/>
      <c r="K34" s="11"/>
      <c r="L34" s="11"/>
      <c r="M34" s="11"/>
      <c r="N34" s="11"/>
      <c r="O34" s="11"/>
      <c r="P34" s="11"/>
      <c r="Q34" s="23"/>
      <c r="R34" s="23"/>
      <c r="S34" s="23"/>
      <c r="T34" s="23"/>
      <c r="U34" s="23"/>
      <c r="V34" s="11"/>
      <c r="W34" s="11"/>
      <c r="X34" s="11"/>
      <c r="Y34" s="11"/>
      <c r="Z34" s="11"/>
      <c r="AA34" s="11"/>
      <c r="AB34" s="11"/>
      <c r="AC34" s="11"/>
      <c r="AD34" s="11"/>
      <c r="AE34" s="11"/>
      <c r="AF34" s="11"/>
      <c r="AG34" s="17"/>
      <c r="AH34" s="11"/>
      <c r="AI34" s="11"/>
    </row>
    <row r="35" spans="1:35" ht="13.5" customHeight="1">
      <c r="A35" s="659"/>
      <c r="B35" s="11"/>
      <c r="C35" s="11"/>
      <c r="D35" s="11"/>
      <c r="E35" s="11"/>
      <c r="F35" s="11"/>
      <c r="G35" s="11"/>
      <c r="H35" s="11"/>
      <c r="I35" s="11"/>
      <c r="J35" s="11"/>
      <c r="K35" s="11"/>
      <c r="L35" s="11"/>
      <c r="M35" s="11"/>
      <c r="N35" s="11"/>
      <c r="O35" s="11"/>
      <c r="P35" s="11"/>
      <c r="Q35" s="654" t="s">
        <v>35</v>
      </c>
      <c r="R35" s="654"/>
      <c r="S35" s="654"/>
      <c r="T35" s="654"/>
      <c r="U35" s="654"/>
      <c r="V35" s="654"/>
      <c r="W35" s="654"/>
      <c r="X35" s="654"/>
      <c r="Y35" s="654"/>
      <c r="Z35" s="654"/>
      <c r="AA35" s="654"/>
      <c r="AB35" s="654"/>
      <c r="AC35" s="11"/>
      <c r="AD35" s="11"/>
      <c r="AE35" s="11"/>
      <c r="AF35" s="11"/>
      <c r="AG35" s="17"/>
      <c r="AH35" s="11"/>
      <c r="AI35" s="11"/>
    </row>
    <row r="36" spans="1:35" ht="3" customHeight="1">
      <c r="A36" s="659"/>
      <c r="B36" s="653" t="s">
        <v>36</v>
      </c>
      <c r="C36" s="654"/>
      <c r="D36" s="654"/>
      <c r="E36" s="654"/>
      <c r="F36" s="7"/>
      <c r="G36" s="11"/>
      <c r="H36" s="11"/>
      <c r="I36" s="11"/>
      <c r="J36" s="11"/>
      <c r="K36" s="11"/>
      <c r="L36" s="11"/>
      <c r="M36" s="11"/>
      <c r="N36" s="11"/>
      <c r="O36" s="11"/>
      <c r="P36" s="11"/>
      <c r="Q36" s="654"/>
      <c r="R36" s="654"/>
      <c r="S36" s="654"/>
      <c r="T36" s="654"/>
      <c r="U36" s="654"/>
      <c r="V36" s="654"/>
      <c r="W36" s="654"/>
      <c r="X36" s="654"/>
      <c r="Y36" s="654"/>
      <c r="Z36" s="654"/>
      <c r="AA36" s="654"/>
      <c r="AB36" s="654"/>
      <c r="AC36" s="11"/>
      <c r="AD36" s="11"/>
      <c r="AE36" s="11"/>
      <c r="AF36" s="11"/>
      <c r="AG36" s="17"/>
      <c r="AH36" s="11"/>
      <c r="AI36" s="11"/>
    </row>
    <row r="37" spans="1:35" ht="18" customHeight="1">
      <c r="A37" s="659"/>
      <c r="B37" s="653"/>
      <c r="C37" s="654"/>
      <c r="D37" s="654"/>
      <c r="E37" s="654"/>
      <c r="F37" s="459" t="s">
        <v>37</v>
      </c>
      <c r="G37" s="459"/>
      <c r="H37" s="459"/>
      <c r="I37" s="459"/>
      <c r="J37" s="459"/>
      <c r="K37" s="459"/>
      <c r="L37" s="459"/>
      <c r="M37" s="459"/>
      <c r="N37" s="459"/>
      <c r="O37" s="459"/>
      <c r="P37" s="11"/>
      <c r="Q37" s="11"/>
      <c r="R37" s="459" t="s">
        <v>38</v>
      </c>
      <c r="S37" s="459"/>
      <c r="T37" s="459"/>
      <c r="U37" s="459"/>
      <c r="V37" s="459"/>
      <c r="W37" s="459"/>
      <c r="X37" s="459"/>
      <c r="Y37" s="459"/>
      <c r="Z37" s="459"/>
      <c r="AA37" s="459"/>
      <c r="AB37" s="459"/>
      <c r="AC37" s="459"/>
      <c r="AD37" s="459"/>
      <c r="AE37" s="459"/>
      <c r="AF37" s="459"/>
      <c r="AG37" s="17"/>
      <c r="AH37" s="11"/>
      <c r="AI37" s="11"/>
    </row>
    <row r="38" spans="1:35" ht="5.25" customHeight="1">
      <c r="A38" s="663"/>
      <c r="B38" s="27"/>
      <c r="C38" s="20"/>
      <c r="D38" s="20"/>
      <c r="E38" s="20"/>
      <c r="F38" s="20"/>
      <c r="G38" s="9"/>
      <c r="H38" s="9"/>
      <c r="I38" s="9"/>
      <c r="J38" s="9"/>
      <c r="K38" s="9"/>
      <c r="L38" s="9"/>
      <c r="M38" s="9"/>
      <c r="N38" s="9"/>
      <c r="O38" s="9"/>
      <c r="P38" s="9"/>
      <c r="Q38" s="9"/>
      <c r="R38" s="9"/>
      <c r="S38" s="9"/>
      <c r="T38" s="9"/>
      <c r="U38" s="9"/>
      <c r="V38" s="9"/>
      <c r="W38" s="9"/>
      <c r="X38" s="9"/>
      <c r="Y38" s="9"/>
      <c r="Z38" s="9"/>
      <c r="AA38" s="9"/>
      <c r="AB38" s="9"/>
      <c r="AC38" s="9"/>
      <c r="AD38" s="9"/>
      <c r="AE38" s="9"/>
      <c r="AF38" s="9"/>
      <c r="AG38" s="10"/>
      <c r="AH38" s="11"/>
      <c r="AI38" s="11"/>
    </row>
    <row r="39" spans="1:35" ht="3" customHeight="1">
      <c r="A39" s="21">
        <v>9</v>
      </c>
      <c r="B39" s="12"/>
      <c r="C39" s="13"/>
      <c r="D39" s="13"/>
      <c r="E39" s="13"/>
      <c r="F39" s="13"/>
      <c r="G39" s="14"/>
      <c r="H39" s="11"/>
      <c r="I39" s="11"/>
      <c r="J39" s="11"/>
      <c r="K39" s="11"/>
      <c r="L39" s="11"/>
      <c r="M39" s="11"/>
      <c r="N39" s="14"/>
      <c r="O39" s="14"/>
      <c r="P39" s="14"/>
      <c r="Q39" s="14"/>
      <c r="R39" s="14"/>
      <c r="S39" s="14"/>
      <c r="T39" s="14"/>
      <c r="U39" s="14"/>
      <c r="V39" s="14"/>
      <c r="W39" s="14"/>
      <c r="X39" s="14"/>
      <c r="Y39" s="14"/>
      <c r="Z39" s="14"/>
      <c r="AA39" s="14"/>
      <c r="AB39" s="14"/>
      <c r="AC39" s="14"/>
      <c r="AD39" s="14"/>
      <c r="AE39" s="14"/>
      <c r="AF39" s="14"/>
      <c r="AG39" s="15"/>
      <c r="AH39" s="11"/>
      <c r="AI39" s="11"/>
    </row>
    <row r="40" spans="1:35" ht="3" customHeight="1">
      <c r="A40" s="679" t="s">
        <v>39</v>
      </c>
      <c r="B40" s="28"/>
      <c r="C40" s="19"/>
      <c r="D40" s="19"/>
      <c r="E40" s="19"/>
      <c r="F40" s="19"/>
      <c r="G40" s="19"/>
      <c r="H40" s="11"/>
      <c r="I40" s="11"/>
      <c r="J40" s="11"/>
      <c r="K40" s="11"/>
      <c r="L40" s="11"/>
      <c r="M40" s="11"/>
      <c r="N40" s="19"/>
      <c r="O40" s="19"/>
      <c r="P40" s="19"/>
      <c r="Q40" s="19"/>
      <c r="R40" s="19"/>
      <c r="S40" s="11"/>
      <c r="T40" s="11"/>
      <c r="U40" s="11"/>
      <c r="V40" s="11"/>
      <c r="W40" s="11"/>
      <c r="X40" s="11"/>
      <c r="Y40" s="11"/>
      <c r="Z40" s="11"/>
      <c r="AA40" s="1"/>
      <c r="AB40" s="11"/>
      <c r="AC40" s="11"/>
      <c r="AD40" s="11"/>
      <c r="AE40" s="11"/>
      <c r="AF40" s="11"/>
      <c r="AG40" s="17"/>
      <c r="AH40" s="11"/>
      <c r="AI40" s="11"/>
    </row>
    <row r="41" spans="1:35" ht="3" customHeight="1">
      <c r="A41" s="679"/>
      <c r="B41" s="647" t="s">
        <v>40</v>
      </c>
      <c r="C41" s="626"/>
      <c r="D41" s="626"/>
      <c r="E41" s="626"/>
      <c r="F41" s="626"/>
      <c r="G41" s="626"/>
      <c r="H41" s="7"/>
      <c r="I41" s="7"/>
      <c r="J41" s="7"/>
      <c r="K41" s="7"/>
      <c r="L41" s="7"/>
      <c r="M41" s="7"/>
      <c r="N41" s="649" t="s">
        <v>658</v>
      </c>
      <c r="O41" s="649"/>
      <c r="P41" s="649"/>
      <c r="Q41" s="649"/>
      <c r="R41" s="649"/>
      <c r="S41" s="649"/>
      <c r="T41" s="11"/>
      <c r="U41" s="11"/>
      <c r="V41" s="11"/>
      <c r="W41" s="11"/>
      <c r="X41" s="11"/>
      <c r="Y41" s="652" t="s">
        <v>15</v>
      </c>
      <c r="Z41" s="652"/>
      <c r="AA41" s="652"/>
      <c r="AB41" s="652"/>
      <c r="AC41" s="11"/>
      <c r="AD41" s="11"/>
      <c r="AE41" s="11"/>
      <c r="AF41" s="11"/>
      <c r="AG41" s="17"/>
      <c r="AH41" s="11"/>
      <c r="AI41" s="11"/>
    </row>
    <row r="42" spans="1:35" ht="18" customHeight="1">
      <c r="A42" s="679"/>
      <c r="B42" s="647"/>
      <c r="C42" s="626"/>
      <c r="D42" s="626"/>
      <c r="E42" s="626"/>
      <c r="F42" s="626"/>
      <c r="G42" s="626"/>
      <c r="H42" s="681" t="s">
        <v>503</v>
      </c>
      <c r="I42" s="682"/>
      <c r="J42" s="682"/>
      <c r="K42" s="682"/>
      <c r="L42" s="682"/>
      <c r="M42" s="683"/>
      <c r="N42" s="649"/>
      <c r="O42" s="649"/>
      <c r="P42" s="649"/>
      <c r="Q42" s="649"/>
      <c r="R42" s="649"/>
      <c r="S42" s="649"/>
      <c r="T42" s="459">
        <v>180</v>
      </c>
      <c r="U42" s="459"/>
      <c r="V42" s="459"/>
      <c r="W42" s="459"/>
      <c r="X42" s="11"/>
      <c r="Y42" s="652"/>
      <c r="Z42" s="652"/>
      <c r="AA42" s="652"/>
      <c r="AB42" s="652"/>
      <c r="AC42" s="459">
        <v>2</v>
      </c>
      <c r="AD42" s="459"/>
      <c r="AE42" s="459"/>
      <c r="AF42" s="459"/>
      <c r="AG42" s="17"/>
      <c r="AH42" s="11"/>
      <c r="AI42" s="11"/>
    </row>
    <row r="43" spans="1:35" ht="3" customHeight="1">
      <c r="A43" s="679"/>
      <c r="B43" s="647"/>
      <c r="C43" s="626"/>
      <c r="D43" s="626"/>
      <c r="E43" s="626"/>
      <c r="F43" s="626"/>
      <c r="G43" s="626"/>
      <c r="H43" s="7"/>
      <c r="I43" s="7"/>
      <c r="J43" s="7"/>
      <c r="K43" s="7"/>
      <c r="L43" s="7"/>
      <c r="M43" s="7"/>
      <c r="N43" s="649"/>
      <c r="O43" s="649"/>
      <c r="P43" s="649"/>
      <c r="Q43" s="649"/>
      <c r="R43" s="649"/>
      <c r="S43" s="649"/>
      <c r="T43" s="11"/>
      <c r="U43" s="11"/>
      <c r="V43" s="11"/>
      <c r="W43" s="11"/>
      <c r="X43" s="11"/>
      <c r="Y43" s="652"/>
      <c r="Z43" s="652"/>
      <c r="AA43" s="652"/>
      <c r="AB43" s="652"/>
      <c r="AC43" s="11"/>
      <c r="AD43" s="11"/>
      <c r="AE43" s="11"/>
      <c r="AF43" s="11"/>
      <c r="AG43" s="17"/>
      <c r="AH43" s="11"/>
      <c r="AI43" s="11"/>
    </row>
    <row r="44" spans="1:35" ht="3" customHeight="1">
      <c r="A44" s="679"/>
      <c r="B44" s="16"/>
      <c r="C44" s="1"/>
      <c r="D44" s="1"/>
      <c r="E44" s="1"/>
      <c r="F44" s="1"/>
      <c r="G44" s="11"/>
      <c r="H44" s="11"/>
      <c r="I44" s="11"/>
      <c r="J44" s="11"/>
      <c r="K44" s="11"/>
      <c r="L44" s="11"/>
      <c r="M44" s="11"/>
      <c r="N44" s="1"/>
      <c r="O44" s="1"/>
      <c r="P44" s="1"/>
      <c r="Q44" s="1"/>
      <c r="R44" s="1"/>
      <c r="S44" s="1"/>
      <c r="T44" s="11"/>
      <c r="U44" s="11"/>
      <c r="V44" s="11"/>
      <c r="W44" s="11"/>
      <c r="X44" s="11"/>
      <c r="Y44" s="19"/>
      <c r="Z44" s="19"/>
      <c r="AA44" s="19"/>
      <c r="AB44" s="11"/>
      <c r="AC44" s="11"/>
      <c r="AD44" s="11"/>
      <c r="AE44" s="11"/>
      <c r="AF44" s="11"/>
      <c r="AG44" s="17"/>
      <c r="AH44" s="11"/>
      <c r="AI44" s="11"/>
    </row>
    <row r="45" spans="1:35" ht="3" customHeight="1">
      <c r="A45" s="679"/>
      <c r="B45" s="647" t="s">
        <v>41</v>
      </c>
      <c r="C45" s="626"/>
      <c r="D45" s="626"/>
      <c r="E45" s="626"/>
      <c r="F45" s="626"/>
      <c r="G45" s="626"/>
      <c r="H45" s="11"/>
      <c r="I45" s="11"/>
      <c r="J45" s="11"/>
      <c r="K45" s="11"/>
      <c r="L45" s="11"/>
      <c r="M45" s="11"/>
      <c r="N45" s="1"/>
      <c r="O45" s="1"/>
      <c r="P45" s="1"/>
      <c r="Q45" s="1"/>
      <c r="R45" s="1"/>
      <c r="S45" s="1"/>
      <c r="T45" s="11"/>
      <c r="U45" s="11"/>
      <c r="V45" s="11"/>
      <c r="W45" s="11"/>
      <c r="X45" s="11"/>
      <c r="Y45" s="19"/>
      <c r="Z45" s="19"/>
      <c r="AA45" s="19"/>
      <c r="AB45" s="11"/>
      <c r="AC45" s="11"/>
      <c r="AD45" s="11"/>
      <c r="AE45" s="11"/>
      <c r="AF45" s="11"/>
      <c r="AG45" s="17"/>
      <c r="AH45" s="11"/>
      <c r="AI45" s="11"/>
    </row>
    <row r="46" spans="1:35" ht="9" customHeight="1">
      <c r="A46" s="679"/>
      <c r="B46" s="647"/>
      <c r="C46" s="626"/>
      <c r="D46" s="626"/>
      <c r="E46" s="626"/>
      <c r="F46" s="626"/>
      <c r="G46" s="626"/>
      <c r="H46" s="473" t="s">
        <v>42</v>
      </c>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5"/>
      <c r="AG46" s="17"/>
      <c r="AH46" s="11"/>
      <c r="AI46" s="11"/>
    </row>
    <row r="47" spans="1:35" ht="9" customHeight="1">
      <c r="A47" s="679"/>
      <c r="B47" s="647"/>
      <c r="C47" s="626"/>
      <c r="D47" s="626"/>
      <c r="E47" s="626"/>
      <c r="F47" s="626"/>
      <c r="G47" s="626"/>
      <c r="H47" s="476"/>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8"/>
      <c r="AG47" s="17"/>
      <c r="AH47" s="11"/>
      <c r="AI47" s="11"/>
    </row>
    <row r="48" spans="1:35" ht="3" customHeight="1">
      <c r="A48" s="679"/>
      <c r="B48" s="647"/>
      <c r="C48" s="626"/>
      <c r="D48" s="626"/>
      <c r="E48" s="626"/>
      <c r="F48" s="626"/>
      <c r="G48" s="626"/>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7"/>
      <c r="AH48" s="11"/>
      <c r="AI48" s="11"/>
    </row>
    <row r="49" spans="1:35" ht="3" customHeight="1">
      <c r="A49" s="679"/>
      <c r="B49" s="16"/>
      <c r="C49" s="1"/>
      <c r="D49" s="1"/>
      <c r="E49" s="1"/>
      <c r="F49" s="1"/>
      <c r="G49" s="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7"/>
      <c r="AH49" s="11"/>
      <c r="AI49" s="11"/>
    </row>
    <row r="50" spans="1:35" ht="3" customHeight="1">
      <c r="A50" s="679"/>
      <c r="B50" s="16"/>
      <c r="C50" s="1"/>
      <c r="D50" s="1"/>
      <c r="E50" s="1"/>
      <c r="F50" s="1"/>
      <c r="G50" s="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7"/>
      <c r="AH50" s="11"/>
      <c r="AI50" s="11"/>
    </row>
    <row r="51" spans="1:35" ht="9" customHeight="1">
      <c r="A51" s="679"/>
      <c r="B51" s="647" t="s">
        <v>43</v>
      </c>
      <c r="C51" s="626"/>
      <c r="D51" s="626"/>
      <c r="E51" s="626"/>
      <c r="F51" s="626"/>
      <c r="G51" s="651"/>
      <c r="H51" s="473" t="s">
        <v>44</v>
      </c>
      <c r="I51" s="474"/>
      <c r="J51" s="474"/>
      <c r="K51" s="474"/>
      <c r="L51" s="474"/>
      <c r="M51" s="474"/>
      <c r="N51" s="475"/>
      <c r="O51" s="670" t="s">
        <v>374</v>
      </c>
      <c r="P51" s="671"/>
      <c r="Q51" s="671"/>
      <c r="R51" s="671"/>
      <c r="S51" s="672"/>
      <c r="T51" s="473">
        <v>2006</v>
      </c>
      <c r="U51" s="474"/>
      <c r="V51" s="474"/>
      <c r="W51" s="474"/>
      <c r="X51" s="474"/>
      <c r="Y51" s="474"/>
      <c r="Z51" s="474"/>
      <c r="AA51" s="474"/>
      <c r="AB51" s="474"/>
      <c r="AC51" s="474"/>
      <c r="AD51" s="474"/>
      <c r="AE51" s="474"/>
      <c r="AF51" s="475"/>
      <c r="AG51" s="31"/>
      <c r="AH51" s="11"/>
      <c r="AI51" s="11"/>
    </row>
    <row r="52" spans="1:35" ht="9" customHeight="1">
      <c r="A52" s="679"/>
      <c r="B52" s="647"/>
      <c r="C52" s="626"/>
      <c r="D52" s="626"/>
      <c r="E52" s="626"/>
      <c r="F52" s="626"/>
      <c r="G52" s="651"/>
      <c r="H52" s="476"/>
      <c r="I52" s="477"/>
      <c r="J52" s="477"/>
      <c r="K52" s="477"/>
      <c r="L52" s="477"/>
      <c r="M52" s="477"/>
      <c r="N52" s="478"/>
      <c r="O52" s="673"/>
      <c r="P52" s="671"/>
      <c r="Q52" s="671"/>
      <c r="R52" s="671"/>
      <c r="S52" s="672"/>
      <c r="T52" s="476"/>
      <c r="U52" s="477"/>
      <c r="V52" s="477"/>
      <c r="W52" s="477"/>
      <c r="X52" s="477"/>
      <c r="Y52" s="477"/>
      <c r="Z52" s="477"/>
      <c r="AA52" s="477"/>
      <c r="AB52" s="477"/>
      <c r="AC52" s="477"/>
      <c r="AD52" s="477"/>
      <c r="AE52" s="477"/>
      <c r="AF52" s="478"/>
      <c r="AG52" s="31"/>
      <c r="AH52" s="11"/>
      <c r="AI52" s="11"/>
    </row>
    <row r="53" spans="1:35" ht="4.5" customHeight="1">
      <c r="A53" s="679"/>
      <c r="B53" s="16"/>
      <c r="C53" s="1"/>
      <c r="D53" s="1"/>
      <c r="E53" s="1"/>
      <c r="F53" s="1"/>
      <c r="G53" s="1"/>
      <c r="H53" s="1"/>
      <c r="I53" s="1"/>
      <c r="J53" s="1"/>
      <c r="K53" s="1"/>
      <c r="L53" s="1"/>
      <c r="M53" s="1"/>
      <c r="N53" s="1"/>
      <c r="O53" s="19"/>
      <c r="P53" s="19"/>
      <c r="Q53" s="19"/>
      <c r="R53" s="19"/>
      <c r="S53" s="19"/>
      <c r="T53" s="1"/>
      <c r="U53" s="1"/>
      <c r="V53" s="1"/>
      <c r="W53" s="1"/>
      <c r="X53" s="1"/>
      <c r="Y53" s="1"/>
      <c r="Z53" s="1"/>
      <c r="AA53" s="1"/>
      <c r="AB53" s="1"/>
      <c r="AC53" s="1"/>
      <c r="AD53" s="1"/>
      <c r="AE53" s="1"/>
      <c r="AF53" s="1"/>
      <c r="AG53" s="17"/>
      <c r="AH53" s="11"/>
      <c r="AI53" s="11"/>
    </row>
    <row r="54" spans="1:35" ht="13.5" customHeight="1">
      <c r="A54" s="679"/>
      <c r="B54" s="664" t="s">
        <v>399</v>
      </c>
      <c r="C54" s="665"/>
      <c r="D54" s="665"/>
      <c r="E54" s="665"/>
      <c r="F54" s="665"/>
      <c r="G54" s="666"/>
      <c r="H54" s="524">
        <v>1292878</v>
      </c>
      <c r="I54" s="525"/>
      <c r="J54" s="525"/>
      <c r="K54" s="525"/>
      <c r="L54" s="525"/>
      <c r="M54" s="525"/>
      <c r="N54" s="526"/>
      <c r="O54" s="667" t="s">
        <v>45</v>
      </c>
      <c r="P54" s="668"/>
      <c r="Q54" s="668"/>
      <c r="R54" s="668"/>
      <c r="S54" s="668"/>
      <c r="T54" s="669"/>
      <c r="U54" s="524">
        <v>54860</v>
      </c>
      <c r="V54" s="525"/>
      <c r="W54" s="525"/>
      <c r="X54" s="525"/>
      <c r="Y54" s="525"/>
      <c r="Z54" s="525"/>
      <c r="AA54" s="526"/>
      <c r="AB54" s="1"/>
      <c r="AC54" s="1"/>
      <c r="AD54" s="1"/>
      <c r="AE54" s="1"/>
      <c r="AF54" s="1"/>
      <c r="AG54" s="17"/>
      <c r="AH54" s="11"/>
      <c r="AI54" s="11"/>
    </row>
    <row r="55" spans="1:35" ht="9" customHeight="1">
      <c r="A55" s="679"/>
      <c r="B55" s="664"/>
      <c r="C55" s="665"/>
      <c r="D55" s="665"/>
      <c r="E55" s="665"/>
      <c r="F55" s="665"/>
      <c r="G55" s="666"/>
      <c r="H55" s="527"/>
      <c r="I55" s="528"/>
      <c r="J55" s="528"/>
      <c r="K55" s="528"/>
      <c r="L55" s="528"/>
      <c r="M55" s="528"/>
      <c r="N55" s="529"/>
      <c r="O55" s="667"/>
      <c r="P55" s="668"/>
      <c r="Q55" s="668"/>
      <c r="R55" s="668"/>
      <c r="S55" s="668"/>
      <c r="T55" s="669"/>
      <c r="U55" s="527"/>
      <c r="V55" s="528"/>
      <c r="W55" s="528"/>
      <c r="X55" s="528"/>
      <c r="Y55" s="528"/>
      <c r="Z55" s="528"/>
      <c r="AA55" s="529"/>
      <c r="AB55" s="1"/>
      <c r="AC55" s="1"/>
      <c r="AD55" s="1"/>
      <c r="AE55" s="1"/>
      <c r="AF55" s="1"/>
      <c r="AG55" s="17"/>
      <c r="AH55" s="11"/>
      <c r="AI55" s="11"/>
    </row>
    <row r="56" spans="1:35" ht="4.5" customHeight="1">
      <c r="A56" s="679"/>
      <c r="B56" s="16"/>
      <c r="C56" s="1"/>
      <c r="D56" s="1"/>
      <c r="E56" s="1"/>
      <c r="F56" s="1"/>
      <c r="G56" s="1"/>
      <c r="H56" s="1"/>
      <c r="I56" s="1"/>
      <c r="J56" s="1"/>
      <c r="K56" s="1"/>
      <c r="L56" s="1"/>
      <c r="M56" s="1"/>
      <c r="N56" s="1"/>
      <c r="O56" s="19"/>
      <c r="P56" s="19"/>
      <c r="Q56" s="19"/>
      <c r="R56" s="19"/>
      <c r="S56" s="19"/>
      <c r="T56" s="1"/>
      <c r="U56" s="1"/>
      <c r="V56" s="1"/>
      <c r="W56" s="1"/>
      <c r="X56" s="1"/>
      <c r="Y56" s="1"/>
      <c r="Z56" s="1"/>
      <c r="AA56" s="1"/>
      <c r="AB56" s="1"/>
      <c r="AC56" s="1"/>
      <c r="AD56" s="1"/>
      <c r="AE56" s="1"/>
      <c r="AF56" s="1"/>
      <c r="AG56" s="17"/>
      <c r="AH56" s="11"/>
      <c r="AI56" s="11"/>
    </row>
    <row r="57" spans="1:35" ht="9" customHeight="1">
      <c r="A57" s="679"/>
      <c r="B57" s="647" t="s">
        <v>46</v>
      </c>
      <c r="C57" s="626"/>
      <c r="D57" s="626"/>
      <c r="E57" s="626"/>
      <c r="F57" s="626"/>
      <c r="G57" s="651"/>
      <c r="H57" s="473">
        <v>66.8</v>
      </c>
      <c r="I57" s="474"/>
      <c r="J57" s="474"/>
      <c r="K57" s="474"/>
      <c r="L57" s="474"/>
      <c r="M57" s="474"/>
      <c r="N57" s="475"/>
      <c r="O57" s="674" t="s">
        <v>47</v>
      </c>
      <c r="P57" s="675"/>
      <c r="Q57" s="675"/>
      <c r="R57" s="675"/>
      <c r="S57" s="675"/>
      <c r="T57" s="675"/>
      <c r="U57" s="675"/>
      <c r="V57" s="675"/>
      <c r="W57" s="675"/>
      <c r="X57" s="675"/>
      <c r="Y57" s="675"/>
      <c r="Z57" s="675"/>
      <c r="AA57" s="675"/>
      <c r="AB57" s="675"/>
      <c r="AC57" s="675"/>
      <c r="AD57" s="675"/>
      <c r="AE57" s="675"/>
      <c r="AF57" s="675"/>
      <c r="AG57" s="17"/>
      <c r="AH57" s="11"/>
      <c r="AI57" s="11"/>
    </row>
    <row r="58" spans="1:35" ht="9" customHeight="1">
      <c r="A58" s="679"/>
      <c r="B58" s="647"/>
      <c r="C58" s="626"/>
      <c r="D58" s="626"/>
      <c r="E58" s="626"/>
      <c r="F58" s="626"/>
      <c r="G58" s="651"/>
      <c r="H58" s="476"/>
      <c r="I58" s="477"/>
      <c r="J58" s="477"/>
      <c r="K58" s="477"/>
      <c r="L58" s="477"/>
      <c r="M58" s="477"/>
      <c r="N58" s="478"/>
      <c r="O58" s="674"/>
      <c r="P58" s="675"/>
      <c r="Q58" s="675"/>
      <c r="R58" s="675"/>
      <c r="S58" s="675"/>
      <c r="T58" s="675"/>
      <c r="U58" s="675"/>
      <c r="V58" s="675"/>
      <c r="W58" s="675"/>
      <c r="X58" s="675"/>
      <c r="Y58" s="675"/>
      <c r="Z58" s="675"/>
      <c r="AA58" s="675"/>
      <c r="AB58" s="675"/>
      <c r="AC58" s="675"/>
      <c r="AD58" s="675"/>
      <c r="AE58" s="675"/>
      <c r="AF58" s="675"/>
      <c r="AG58" s="17"/>
      <c r="AH58" s="11"/>
      <c r="AI58" s="11"/>
    </row>
    <row r="59" spans="1:35" ht="3" customHeight="1">
      <c r="A59" s="679"/>
      <c r="B59" s="16"/>
      <c r="C59" s="1"/>
      <c r="D59" s="1"/>
      <c r="E59" s="1"/>
      <c r="F59" s="1"/>
      <c r="G59" s="1"/>
      <c r="H59" s="1"/>
      <c r="I59" s="1"/>
      <c r="J59" s="1"/>
      <c r="K59" s="1"/>
      <c r="L59" s="1"/>
      <c r="M59" s="1"/>
      <c r="N59" s="1"/>
      <c r="O59" s="19"/>
      <c r="P59" s="19"/>
      <c r="Q59" s="19"/>
      <c r="R59" s="19"/>
      <c r="S59" s="19"/>
      <c r="T59" s="1"/>
      <c r="U59" s="1"/>
      <c r="V59" s="1"/>
      <c r="W59" s="1"/>
      <c r="X59" s="1"/>
      <c r="Y59" s="1"/>
      <c r="Z59" s="1"/>
      <c r="AA59" s="1"/>
      <c r="AB59" s="1"/>
      <c r="AC59" s="1"/>
      <c r="AD59" s="1"/>
      <c r="AE59" s="1"/>
      <c r="AF59" s="1"/>
      <c r="AG59" s="17"/>
      <c r="AH59" s="11"/>
      <c r="AI59" s="11"/>
    </row>
    <row r="60" spans="1:35" ht="3" customHeight="1">
      <c r="A60" s="680"/>
      <c r="B60" s="16"/>
      <c r="C60" s="1"/>
      <c r="D60" s="1"/>
      <c r="E60" s="1"/>
      <c r="F60" s="1"/>
      <c r="G60" s="1"/>
      <c r="H60" s="1"/>
      <c r="I60" s="1"/>
      <c r="J60" s="1"/>
      <c r="K60" s="1"/>
      <c r="L60" s="1"/>
      <c r="M60" s="1"/>
      <c r="N60" s="1"/>
      <c r="O60" s="19"/>
      <c r="P60" s="19"/>
      <c r="Q60" s="19"/>
      <c r="R60" s="19"/>
      <c r="S60" s="19"/>
      <c r="T60" s="1"/>
      <c r="U60" s="1"/>
      <c r="V60" s="1"/>
      <c r="W60" s="1"/>
      <c r="X60" s="1"/>
      <c r="Y60" s="1"/>
      <c r="Z60" s="1"/>
      <c r="AA60" s="1"/>
      <c r="AB60" s="1"/>
      <c r="AC60" s="1"/>
      <c r="AD60" s="1"/>
      <c r="AE60" s="1"/>
      <c r="AF60" s="1"/>
      <c r="AG60" s="17"/>
      <c r="AH60" s="11"/>
      <c r="AI60" s="11"/>
    </row>
    <row r="61" spans="1:35" ht="3" customHeight="1">
      <c r="A61" s="676">
        <v>10</v>
      </c>
      <c r="B61" s="32"/>
      <c r="C61" s="26"/>
      <c r="D61" s="26"/>
      <c r="E61" s="26"/>
      <c r="F61" s="14"/>
      <c r="G61" s="14"/>
      <c r="H61" s="14"/>
      <c r="I61" s="14"/>
      <c r="J61" s="14"/>
      <c r="K61" s="14"/>
      <c r="L61" s="14"/>
      <c r="M61" s="14"/>
      <c r="N61" s="14"/>
      <c r="O61" s="26"/>
      <c r="P61" s="26"/>
      <c r="Q61" s="26"/>
      <c r="R61" s="26"/>
      <c r="S61" s="26"/>
      <c r="T61" s="14"/>
      <c r="U61" s="14"/>
      <c r="V61" s="14"/>
      <c r="W61" s="14"/>
      <c r="X61" s="14"/>
      <c r="Y61" s="14"/>
      <c r="Z61" s="14"/>
      <c r="AA61" s="14"/>
      <c r="AB61" s="14"/>
      <c r="AC61" s="14"/>
      <c r="AD61" s="14"/>
      <c r="AE61" s="14"/>
      <c r="AF61" s="14"/>
      <c r="AG61" s="15"/>
      <c r="AH61" s="11"/>
      <c r="AI61" s="11"/>
    </row>
    <row r="62" spans="1:36" ht="12" customHeight="1">
      <c r="A62" s="677"/>
      <c r="B62" s="670" t="s">
        <v>48</v>
      </c>
      <c r="C62" s="652"/>
      <c r="D62" s="652"/>
      <c r="E62" s="652"/>
      <c r="F62" s="652"/>
      <c r="G62" s="678"/>
      <c r="H62" s="473" t="s">
        <v>339</v>
      </c>
      <c r="I62" s="474"/>
      <c r="J62" s="474"/>
      <c r="K62" s="474"/>
      <c r="L62" s="474"/>
      <c r="M62" s="474"/>
      <c r="N62" s="475"/>
      <c r="O62" s="23"/>
      <c r="P62" s="11"/>
      <c r="Q62" s="24"/>
      <c r="R62" s="654" t="s">
        <v>49</v>
      </c>
      <c r="S62" s="654"/>
      <c r="T62" s="654"/>
      <c r="U62" s="654"/>
      <c r="V62" s="30"/>
      <c r="W62" s="473">
        <v>2</v>
      </c>
      <c r="X62" s="474"/>
      <c r="Y62" s="474"/>
      <c r="Z62" s="474"/>
      <c r="AA62" s="474"/>
      <c r="AB62" s="474"/>
      <c r="AC62" s="474"/>
      <c r="AD62" s="474"/>
      <c r="AE62" s="474"/>
      <c r="AF62" s="475"/>
      <c r="AG62" s="17"/>
      <c r="AH62" s="11"/>
      <c r="AI62" s="11"/>
      <c r="AJ62" s="3" t="s">
        <v>206</v>
      </c>
    </row>
    <row r="63" spans="1:35" ht="9" customHeight="1">
      <c r="A63" s="677"/>
      <c r="B63" s="670"/>
      <c r="C63" s="652"/>
      <c r="D63" s="652"/>
      <c r="E63" s="652"/>
      <c r="F63" s="652"/>
      <c r="G63" s="678"/>
      <c r="H63" s="476"/>
      <c r="I63" s="477"/>
      <c r="J63" s="477"/>
      <c r="K63" s="477"/>
      <c r="L63" s="477"/>
      <c r="M63" s="477"/>
      <c r="N63" s="478"/>
      <c r="O63" s="11"/>
      <c r="P63" s="11"/>
      <c r="Q63" s="29"/>
      <c r="R63" s="654"/>
      <c r="S63" s="654"/>
      <c r="T63" s="654"/>
      <c r="U63" s="654"/>
      <c r="V63" s="30"/>
      <c r="W63" s="476"/>
      <c r="X63" s="477"/>
      <c r="Y63" s="477"/>
      <c r="Z63" s="477"/>
      <c r="AA63" s="477"/>
      <c r="AB63" s="477"/>
      <c r="AC63" s="477"/>
      <c r="AD63" s="477"/>
      <c r="AE63" s="477"/>
      <c r="AF63" s="478"/>
      <c r="AG63" s="17"/>
      <c r="AH63" s="11"/>
      <c r="AI63" s="11"/>
    </row>
    <row r="64" spans="1:35" ht="3" customHeight="1">
      <c r="A64" s="659" t="s">
        <v>50</v>
      </c>
      <c r="B64" s="28"/>
      <c r="C64" s="19"/>
      <c r="D64" s="19"/>
      <c r="E64" s="19"/>
      <c r="F64" s="19"/>
      <c r="G64" s="11"/>
      <c r="H64" s="11"/>
      <c r="I64" s="11"/>
      <c r="J64" s="11"/>
      <c r="K64" s="11"/>
      <c r="L64" s="11"/>
      <c r="M64" s="11"/>
      <c r="N64" s="11"/>
      <c r="O64" s="11"/>
      <c r="P64" s="11"/>
      <c r="Q64" s="19"/>
      <c r="R64" s="19"/>
      <c r="S64" s="19"/>
      <c r="T64" s="19"/>
      <c r="U64" s="19"/>
      <c r="V64" s="19"/>
      <c r="W64" s="11"/>
      <c r="X64" s="11"/>
      <c r="Y64" s="11"/>
      <c r="Z64" s="11"/>
      <c r="AA64" s="11"/>
      <c r="AB64" s="11"/>
      <c r="AC64" s="11"/>
      <c r="AD64" s="11"/>
      <c r="AE64" s="11"/>
      <c r="AF64" s="11"/>
      <c r="AG64" s="17"/>
      <c r="AH64" s="11"/>
      <c r="AI64" s="11"/>
    </row>
    <row r="65" spans="1:35" ht="3" customHeight="1">
      <c r="A65" s="659"/>
      <c r="B65" s="670" t="s">
        <v>51</v>
      </c>
      <c r="C65" s="652"/>
      <c r="D65" s="652"/>
      <c r="E65" s="652"/>
      <c r="F65" s="652"/>
      <c r="G65" s="652"/>
      <c r="H65" s="11"/>
      <c r="I65" s="11"/>
      <c r="J65" s="11"/>
      <c r="K65" s="11"/>
      <c r="L65" s="11"/>
      <c r="M65" s="11"/>
      <c r="N65" s="11"/>
      <c r="O65" s="11"/>
      <c r="P65" s="11"/>
      <c r="Q65" s="7"/>
      <c r="R65" s="7"/>
      <c r="S65" s="7"/>
      <c r="T65" s="7"/>
      <c r="U65" s="7"/>
      <c r="V65" s="7"/>
      <c r="W65" s="7"/>
      <c r="X65" s="11"/>
      <c r="Y65" s="11"/>
      <c r="Z65" s="11"/>
      <c r="AA65" s="11"/>
      <c r="AB65" s="11"/>
      <c r="AC65" s="11"/>
      <c r="AD65" s="11"/>
      <c r="AE65" s="11"/>
      <c r="AF65" s="11"/>
      <c r="AG65" s="17"/>
      <c r="AH65" s="11"/>
      <c r="AI65" s="11"/>
    </row>
    <row r="66" spans="1:35" ht="9" customHeight="1">
      <c r="A66" s="659"/>
      <c r="B66" s="670"/>
      <c r="C66" s="652"/>
      <c r="D66" s="652"/>
      <c r="E66" s="652"/>
      <c r="F66" s="652"/>
      <c r="G66" s="652"/>
      <c r="H66" s="684">
        <v>22</v>
      </c>
      <c r="I66" s="684"/>
      <c r="J66" s="684"/>
      <c r="K66" s="684"/>
      <c r="L66" s="684"/>
      <c r="M66" s="684"/>
      <c r="N66" s="684"/>
      <c r="O66" s="11"/>
      <c r="P66" s="11"/>
      <c r="Q66" s="626" t="s">
        <v>52</v>
      </c>
      <c r="R66" s="626"/>
      <c r="S66" s="626"/>
      <c r="T66" s="626"/>
      <c r="U66" s="626"/>
      <c r="V66" s="651"/>
      <c r="W66" s="479">
        <v>12500</v>
      </c>
      <c r="X66" s="479"/>
      <c r="Y66" s="479"/>
      <c r="Z66" s="479"/>
      <c r="AA66" s="479"/>
      <c r="AB66" s="479"/>
      <c r="AC66" s="479"/>
      <c r="AD66" s="479"/>
      <c r="AE66" s="479"/>
      <c r="AF66" s="479"/>
      <c r="AG66" s="17"/>
      <c r="AH66" s="11"/>
      <c r="AI66" s="11"/>
    </row>
    <row r="67" spans="1:36" ht="11.25" customHeight="1">
      <c r="A67" s="659"/>
      <c r="B67" s="670"/>
      <c r="C67" s="652"/>
      <c r="D67" s="652"/>
      <c r="E67" s="652"/>
      <c r="F67" s="652"/>
      <c r="G67" s="652"/>
      <c r="H67" s="684"/>
      <c r="I67" s="684"/>
      <c r="J67" s="684"/>
      <c r="K67" s="684"/>
      <c r="L67" s="684"/>
      <c r="M67" s="684"/>
      <c r="N67" s="684"/>
      <c r="O67" s="11"/>
      <c r="P67" s="11"/>
      <c r="Q67" s="626"/>
      <c r="R67" s="626"/>
      <c r="S67" s="626"/>
      <c r="T67" s="626"/>
      <c r="U67" s="626"/>
      <c r="V67" s="651"/>
      <c r="W67" s="479"/>
      <c r="X67" s="479"/>
      <c r="Y67" s="479"/>
      <c r="Z67" s="479"/>
      <c r="AA67" s="479"/>
      <c r="AB67" s="479"/>
      <c r="AC67" s="479"/>
      <c r="AD67" s="479"/>
      <c r="AE67" s="479"/>
      <c r="AF67" s="479"/>
      <c r="AG67" s="17"/>
      <c r="AH67" s="11"/>
      <c r="AI67" s="11"/>
      <c r="AJ67" s="3" t="s">
        <v>207</v>
      </c>
    </row>
    <row r="68" spans="1:35" ht="3" customHeight="1">
      <c r="A68" s="663"/>
      <c r="B68" s="34"/>
      <c r="C68" s="11"/>
      <c r="D68" s="11"/>
      <c r="E68" s="11"/>
      <c r="F68" s="11"/>
      <c r="G68" s="11"/>
      <c r="H68" s="11"/>
      <c r="I68" s="11"/>
      <c r="J68" s="11"/>
      <c r="K68" s="11"/>
      <c r="L68" s="11"/>
      <c r="M68" s="11"/>
      <c r="N68" s="11"/>
      <c r="O68" s="11"/>
      <c r="P68" s="11"/>
      <c r="Q68" s="1"/>
      <c r="R68" s="1"/>
      <c r="S68" s="1"/>
      <c r="T68" s="1"/>
      <c r="U68" s="1"/>
      <c r="V68" s="1"/>
      <c r="W68" s="1"/>
      <c r="X68" s="11"/>
      <c r="Y68" s="11"/>
      <c r="Z68" s="11"/>
      <c r="AA68" s="11"/>
      <c r="AB68" s="11"/>
      <c r="AC68" s="11"/>
      <c r="AD68" s="11"/>
      <c r="AE68" s="11"/>
      <c r="AF68" s="11"/>
      <c r="AG68" s="17"/>
      <c r="AH68" s="11"/>
      <c r="AI68" s="11"/>
    </row>
    <row r="69" spans="1:35" ht="3" customHeight="1">
      <c r="A69" s="676">
        <v>11</v>
      </c>
      <c r="B69" s="685" t="s">
        <v>53</v>
      </c>
      <c r="C69" s="662"/>
      <c r="D69" s="662"/>
      <c r="E69" s="662"/>
      <c r="F69" s="662"/>
      <c r="G69" s="662"/>
      <c r="H69" s="14"/>
      <c r="I69" s="14"/>
      <c r="J69" s="14"/>
      <c r="K69" s="14"/>
      <c r="L69" s="14"/>
      <c r="M69" s="14"/>
      <c r="N69" s="14"/>
      <c r="O69" s="14"/>
      <c r="P69" s="14"/>
      <c r="Q69" s="13"/>
      <c r="R69" s="13"/>
      <c r="S69" s="13"/>
      <c r="T69" s="13"/>
      <c r="U69" s="13"/>
      <c r="V69" s="13"/>
      <c r="W69" s="13"/>
      <c r="X69" s="14"/>
      <c r="Y69" s="14"/>
      <c r="Z69" s="14"/>
      <c r="AA69" s="14"/>
      <c r="AB69" s="14"/>
      <c r="AC69" s="14"/>
      <c r="AD69" s="14"/>
      <c r="AE69" s="14"/>
      <c r="AF69" s="14"/>
      <c r="AG69" s="15"/>
      <c r="AH69" s="11"/>
      <c r="AI69" s="11"/>
    </row>
    <row r="70" spans="1:35" ht="9" customHeight="1">
      <c r="A70" s="677"/>
      <c r="B70" s="670"/>
      <c r="C70" s="652"/>
      <c r="D70" s="652"/>
      <c r="E70" s="652"/>
      <c r="F70" s="652"/>
      <c r="G70" s="652"/>
      <c r="H70" s="473" t="s">
        <v>54</v>
      </c>
      <c r="I70" s="474"/>
      <c r="J70" s="474"/>
      <c r="K70" s="474"/>
      <c r="L70" s="474"/>
      <c r="M70" s="474"/>
      <c r="N70" s="474"/>
      <c r="O70" s="474"/>
      <c r="P70" s="475"/>
      <c r="Q70" s="11"/>
      <c r="R70" s="7"/>
      <c r="S70" s="7"/>
      <c r="T70" s="7"/>
      <c r="U70" s="7"/>
      <c r="V70" s="7"/>
      <c r="W70" s="7"/>
      <c r="X70" s="7"/>
      <c r="Y70" s="7"/>
      <c r="Z70" s="7"/>
      <c r="AA70" s="7"/>
      <c r="AB70" s="7"/>
      <c r="AC70" s="7"/>
      <c r="AD70" s="7"/>
      <c r="AE70" s="11"/>
      <c r="AF70" s="11"/>
      <c r="AG70" s="17"/>
      <c r="AH70" s="11"/>
      <c r="AI70" s="11"/>
    </row>
    <row r="71" spans="1:35" ht="9" customHeight="1">
      <c r="A71" s="677"/>
      <c r="B71" s="670"/>
      <c r="C71" s="652"/>
      <c r="D71" s="652"/>
      <c r="E71" s="652"/>
      <c r="F71" s="652"/>
      <c r="G71" s="652"/>
      <c r="H71" s="476"/>
      <c r="I71" s="477"/>
      <c r="J71" s="477"/>
      <c r="K71" s="477"/>
      <c r="L71" s="477"/>
      <c r="M71" s="477"/>
      <c r="N71" s="477"/>
      <c r="O71" s="477"/>
      <c r="P71" s="478"/>
      <c r="Q71" s="11"/>
      <c r="R71" s="7"/>
      <c r="S71" s="7"/>
      <c r="T71" s="7"/>
      <c r="U71" s="7"/>
      <c r="V71" s="7"/>
      <c r="W71" s="7"/>
      <c r="X71" s="7"/>
      <c r="Y71" s="7"/>
      <c r="Z71" s="7"/>
      <c r="AA71" s="7"/>
      <c r="AB71" s="7"/>
      <c r="AC71" s="7"/>
      <c r="AD71" s="7"/>
      <c r="AE71" s="11"/>
      <c r="AF71" s="11"/>
      <c r="AG71" s="17"/>
      <c r="AH71" s="11"/>
      <c r="AI71" s="11"/>
    </row>
    <row r="72" spans="1:35" ht="3" customHeight="1">
      <c r="A72" s="659" t="s">
        <v>55</v>
      </c>
      <c r="B72" s="670"/>
      <c r="C72" s="652"/>
      <c r="D72" s="652"/>
      <c r="E72" s="652"/>
      <c r="F72" s="652"/>
      <c r="G72" s="652"/>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7"/>
      <c r="AH72" s="11"/>
      <c r="AI72" s="11"/>
    </row>
    <row r="73" spans="1:35" ht="3" customHeight="1">
      <c r="A73" s="659"/>
      <c r="B73" s="670" t="s">
        <v>56</v>
      </c>
      <c r="C73" s="652"/>
      <c r="D73" s="652"/>
      <c r="E73" s="652"/>
      <c r="F73" s="652"/>
      <c r="G73" s="652"/>
      <c r="H73" s="652"/>
      <c r="I73" s="11"/>
      <c r="J73" s="11"/>
      <c r="K73" s="11"/>
      <c r="L73" s="11"/>
      <c r="M73" s="11"/>
      <c r="N73" s="11"/>
      <c r="O73" s="11"/>
      <c r="P73" s="11"/>
      <c r="Q73" s="11"/>
      <c r="R73" s="652" t="s">
        <v>57</v>
      </c>
      <c r="S73" s="652"/>
      <c r="T73" s="652"/>
      <c r="U73" s="652"/>
      <c r="V73" s="652"/>
      <c r="W73" s="652"/>
      <c r="X73" s="652"/>
      <c r="Y73" s="652"/>
      <c r="Z73" s="473">
        <v>1</v>
      </c>
      <c r="AA73" s="474"/>
      <c r="AB73" s="474"/>
      <c r="AC73" s="475"/>
      <c r="AD73" s="11"/>
      <c r="AE73" s="11"/>
      <c r="AF73" s="11"/>
      <c r="AG73" s="17"/>
      <c r="AH73" s="11"/>
      <c r="AI73" s="11"/>
    </row>
    <row r="74" spans="1:35" ht="9" customHeight="1">
      <c r="A74" s="659"/>
      <c r="B74" s="670"/>
      <c r="C74" s="652"/>
      <c r="D74" s="652"/>
      <c r="E74" s="652"/>
      <c r="F74" s="652"/>
      <c r="G74" s="652"/>
      <c r="H74" s="652"/>
      <c r="I74" s="564">
        <v>15000</v>
      </c>
      <c r="J74" s="474"/>
      <c r="K74" s="474"/>
      <c r="L74" s="474"/>
      <c r="M74" s="474"/>
      <c r="N74" s="474"/>
      <c r="O74" s="474"/>
      <c r="P74" s="475"/>
      <c r="Q74" s="11"/>
      <c r="R74" s="652"/>
      <c r="S74" s="652"/>
      <c r="T74" s="652"/>
      <c r="U74" s="652"/>
      <c r="V74" s="652"/>
      <c r="W74" s="652"/>
      <c r="X74" s="652"/>
      <c r="Y74" s="652"/>
      <c r="Z74" s="561"/>
      <c r="AA74" s="562"/>
      <c r="AB74" s="562"/>
      <c r="AC74" s="563"/>
      <c r="AD74" s="11"/>
      <c r="AE74" s="11"/>
      <c r="AF74" s="11"/>
      <c r="AG74" s="17"/>
      <c r="AH74" s="11"/>
      <c r="AI74" s="11"/>
    </row>
    <row r="75" spans="1:35" ht="9" customHeight="1">
      <c r="A75" s="659"/>
      <c r="B75" s="670"/>
      <c r="C75" s="652"/>
      <c r="D75" s="652"/>
      <c r="E75" s="652"/>
      <c r="F75" s="652"/>
      <c r="G75" s="652"/>
      <c r="H75" s="652"/>
      <c r="I75" s="476"/>
      <c r="J75" s="477"/>
      <c r="K75" s="477"/>
      <c r="L75" s="477"/>
      <c r="M75" s="477"/>
      <c r="N75" s="477"/>
      <c r="O75" s="477"/>
      <c r="P75" s="478"/>
      <c r="Q75" s="11"/>
      <c r="R75" s="652"/>
      <c r="S75" s="652"/>
      <c r="T75" s="652"/>
      <c r="U75" s="652"/>
      <c r="V75" s="652"/>
      <c r="W75" s="652"/>
      <c r="X75" s="652"/>
      <c r="Y75" s="652"/>
      <c r="Z75" s="476"/>
      <c r="AA75" s="477"/>
      <c r="AB75" s="477"/>
      <c r="AC75" s="478"/>
      <c r="AD75" s="11"/>
      <c r="AE75" s="11"/>
      <c r="AF75" s="11"/>
      <c r="AG75" s="17"/>
      <c r="AH75" s="11"/>
      <c r="AI75" s="11"/>
    </row>
    <row r="76" spans="1:35" ht="3" customHeight="1">
      <c r="A76" s="659"/>
      <c r="B76" s="670"/>
      <c r="C76" s="652"/>
      <c r="D76" s="652"/>
      <c r="E76" s="652"/>
      <c r="F76" s="652"/>
      <c r="G76" s="652"/>
      <c r="H76" s="652"/>
      <c r="I76" s="11"/>
      <c r="J76" s="11"/>
      <c r="K76" s="11"/>
      <c r="L76" s="11"/>
      <c r="M76" s="11"/>
      <c r="N76" s="11"/>
      <c r="O76" s="11"/>
      <c r="P76" s="11"/>
      <c r="Q76" s="11"/>
      <c r="R76" s="652"/>
      <c r="S76" s="652"/>
      <c r="T76" s="652"/>
      <c r="U76" s="652"/>
      <c r="V76" s="652"/>
      <c r="W76" s="652"/>
      <c r="X76" s="652"/>
      <c r="Y76" s="652"/>
      <c r="Z76" s="11"/>
      <c r="AA76" s="11"/>
      <c r="AB76" s="11"/>
      <c r="AC76" s="11"/>
      <c r="AD76" s="11"/>
      <c r="AE76" s="11"/>
      <c r="AF76" s="11"/>
      <c r="AG76" s="17"/>
      <c r="AH76" s="11"/>
      <c r="AI76" s="11"/>
    </row>
    <row r="77" spans="1:35" ht="3" customHeight="1">
      <c r="A77" s="659"/>
      <c r="B77" s="670" t="s">
        <v>58</v>
      </c>
      <c r="C77" s="652"/>
      <c r="D77" s="652"/>
      <c r="E77" s="652"/>
      <c r="F77" s="652"/>
      <c r="G77" s="652"/>
      <c r="H77" s="652"/>
      <c r="I77" s="652"/>
      <c r="J77" s="652"/>
      <c r="K77" s="11"/>
      <c r="L77" s="11"/>
      <c r="M77" s="11"/>
      <c r="N77" s="11"/>
      <c r="O77" s="11"/>
      <c r="P77" s="11"/>
      <c r="Q77" s="11"/>
      <c r="R77" s="649" t="s">
        <v>659</v>
      </c>
      <c r="S77" s="649"/>
      <c r="T77" s="649"/>
      <c r="U77" s="649"/>
      <c r="V77" s="649"/>
      <c r="W77" s="649"/>
      <c r="X77" s="649"/>
      <c r="Y77" s="649"/>
      <c r="Z77" s="11"/>
      <c r="AA77" s="11"/>
      <c r="AB77" s="11"/>
      <c r="AC77" s="11"/>
      <c r="AD77" s="11"/>
      <c r="AE77" s="11"/>
      <c r="AF77" s="11"/>
      <c r="AG77" s="17"/>
      <c r="AH77" s="11"/>
      <c r="AI77" s="11"/>
    </row>
    <row r="78" spans="1:35" ht="9" customHeight="1">
      <c r="A78" s="659"/>
      <c r="B78" s="670"/>
      <c r="C78" s="652"/>
      <c r="D78" s="652"/>
      <c r="E78" s="652"/>
      <c r="F78" s="652"/>
      <c r="G78" s="652"/>
      <c r="H78" s="652"/>
      <c r="I78" s="652"/>
      <c r="J78" s="652"/>
      <c r="K78" s="473">
        <v>3.75</v>
      </c>
      <c r="L78" s="474"/>
      <c r="M78" s="474"/>
      <c r="N78" s="474"/>
      <c r="O78" s="474"/>
      <c r="P78" s="475"/>
      <c r="Q78" s="11"/>
      <c r="R78" s="649"/>
      <c r="S78" s="649"/>
      <c r="T78" s="649"/>
      <c r="U78" s="649"/>
      <c r="V78" s="649"/>
      <c r="W78" s="649"/>
      <c r="X78" s="649"/>
      <c r="Y78" s="649"/>
      <c r="Z78" s="473">
        <v>395</v>
      </c>
      <c r="AA78" s="474"/>
      <c r="AB78" s="474"/>
      <c r="AC78" s="474"/>
      <c r="AD78" s="474"/>
      <c r="AE78" s="474"/>
      <c r="AF78" s="475"/>
      <c r="AG78" s="17"/>
      <c r="AH78" s="11"/>
      <c r="AI78" s="11"/>
    </row>
    <row r="79" spans="1:35" ht="9" customHeight="1">
      <c r="A79" s="659"/>
      <c r="B79" s="670"/>
      <c r="C79" s="652"/>
      <c r="D79" s="652"/>
      <c r="E79" s="652"/>
      <c r="F79" s="652"/>
      <c r="G79" s="652"/>
      <c r="H79" s="652"/>
      <c r="I79" s="652"/>
      <c r="J79" s="652"/>
      <c r="K79" s="476"/>
      <c r="L79" s="477"/>
      <c r="M79" s="477"/>
      <c r="N79" s="477"/>
      <c r="O79" s="477"/>
      <c r="P79" s="478"/>
      <c r="Q79" s="11"/>
      <c r="R79" s="649"/>
      <c r="S79" s="649"/>
      <c r="T79" s="649"/>
      <c r="U79" s="649"/>
      <c r="V79" s="649"/>
      <c r="W79" s="649"/>
      <c r="X79" s="649"/>
      <c r="Y79" s="649"/>
      <c r="Z79" s="476"/>
      <c r="AA79" s="477"/>
      <c r="AB79" s="477"/>
      <c r="AC79" s="477"/>
      <c r="AD79" s="477"/>
      <c r="AE79" s="477"/>
      <c r="AF79" s="478"/>
      <c r="AG79" s="17"/>
      <c r="AH79" s="11"/>
      <c r="AI79" s="11"/>
    </row>
    <row r="80" spans="1:35" ht="3" customHeight="1">
      <c r="A80" s="659"/>
      <c r="B80" s="670"/>
      <c r="C80" s="652"/>
      <c r="D80" s="652"/>
      <c r="E80" s="652"/>
      <c r="F80" s="652"/>
      <c r="G80" s="652"/>
      <c r="H80" s="652"/>
      <c r="I80" s="652"/>
      <c r="J80" s="652"/>
      <c r="K80" s="11"/>
      <c r="L80" s="11"/>
      <c r="M80" s="11"/>
      <c r="N80" s="11"/>
      <c r="O80" s="11"/>
      <c r="P80" s="11"/>
      <c r="Q80" s="11"/>
      <c r="R80" s="649"/>
      <c r="S80" s="649"/>
      <c r="T80" s="649"/>
      <c r="U80" s="649"/>
      <c r="V80" s="649"/>
      <c r="W80" s="649"/>
      <c r="X80" s="649"/>
      <c r="Y80" s="649"/>
      <c r="Z80" s="11"/>
      <c r="AA80" s="11"/>
      <c r="AB80" s="11"/>
      <c r="AC80" s="11"/>
      <c r="AD80" s="11"/>
      <c r="AE80" s="11"/>
      <c r="AF80" s="11"/>
      <c r="AG80" s="17"/>
      <c r="AH80" s="11"/>
      <c r="AI80" s="11"/>
    </row>
    <row r="81" spans="1:35" ht="3" customHeight="1">
      <c r="A81" s="659"/>
      <c r="B81" s="670" t="s">
        <v>59</v>
      </c>
      <c r="C81" s="652"/>
      <c r="D81" s="652"/>
      <c r="E81" s="652"/>
      <c r="F81" s="652"/>
      <c r="G81" s="652"/>
      <c r="H81" s="652"/>
      <c r="I81" s="652"/>
      <c r="J81" s="652"/>
      <c r="K81" s="11"/>
      <c r="L81" s="11"/>
      <c r="M81" s="11"/>
      <c r="N81" s="11"/>
      <c r="O81" s="11"/>
      <c r="P81" s="11"/>
      <c r="Q81" s="11"/>
      <c r="R81" s="652" t="s">
        <v>60</v>
      </c>
      <c r="S81" s="652"/>
      <c r="T81" s="652"/>
      <c r="U81" s="652"/>
      <c r="V81" s="652"/>
      <c r="W81" s="652"/>
      <c r="X81" s="652"/>
      <c r="Y81" s="652"/>
      <c r="Z81" s="11"/>
      <c r="AA81" s="11"/>
      <c r="AB81" s="11"/>
      <c r="AC81" s="11"/>
      <c r="AD81" s="11"/>
      <c r="AE81" s="11"/>
      <c r="AF81" s="11"/>
      <c r="AG81" s="17"/>
      <c r="AH81" s="11"/>
      <c r="AI81" s="11"/>
    </row>
    <row r="82" spans="1:35" ht="9" customHeight="1">
      <c r="A82" s="659"/>
      <c r="B82" s="670"/>
      <c r="C82" s="652"/>
      <c r="D82" s="652"/>
      <c r="E82" s="652"/>
      <c r="F82" s="652"/>
      <c r="G82" s="652"/>
      <c r="H82" s="652"/>
      <c r="I82" s="652"/>
      <c r="J82" s="652"/>
      <c r="K82" s="473">
        <v>-0.087</v>
      </c>
      <c r="L82" s="474"/>
      <c r="M82" s="474"/>
      <c r="N82" s="474"/>
      <c r="O82" s="474"/>
      <c r="P82" s="475"/>
      <c r="Q82" s="11"/>
      <c r="R82" s="652"/>
      <c r="S82" s="652"/>
      <c r="T82" s="652"/>
      <c r="U82" s="652"/>
      <c r="V82" s="652"/>
      <c r="W82" s="652"/>
      <c r="X82" s="652"/>
      <c r="Y82" s="652"/>
      <c r="Z82" s="473">
        <v>0.15</v>
      </c>
      <c r="AA82" s="474"/>
      <c r="AB82" s="474"/>
      <c r="AC82" s="474"/>
      <c r="AD82" s="474"/>
      <c r="AE82" s="474"/>
      <c r="AF82" s="475"/>
      <c r="AG82" s="17"/>
      <c r="AH82" s="11"/>
      <c r="AI82" s="11"/>
    </row>
    <row r="83" spans="1:35" ht="9" customHeight="1">
      <c r="A83" s="659"/>
      <c r="B83" s="670"/>
      <c r="C83" s="652"/>
      <c r="D83" s="652"/>
      <c r="E83" s="652"/>
      <c r="F83" s="652"/>
      <c r="G83" s="652"/>
      <c r="H83" s="652"/>
      <c r="I83" s="652"/>
      <c r="J83" s="652"/>
      <c r="K83" s="476"/>
      <c r="L83" s="477"/>
      <c r="M83" s="477"/>
      <c r="N83" s="477"/>
      <c r="O83" s="477"/>
      <c r="P83" s="478"/>
      <c r="Q83" s="11"/>
      <c r="R83" s="652"/>
      <c r="S83" s="652"/>
      <c r="T83" s="652"/>
      <c r="U83" s="652"/>
      <c r="V83" s="652"/>
      <c r="W83" s="652"/>
      <c r="X83" s="652"/>
      <c r="Y83" s="652"/>
      <c r="Z83" s="476"/>
      <c r="AA83" s="477"/>
      <c r="AB83" s="477"/>
      <c r="AC83" s="477"/>
      <c r="AD83" s="477"/>
      <c r="AE83" s="477"/>
      <c r="AF83" s="478"/>
      <c r="AG83" s="17"/>
      <c r="AH83" s="11"/>
      <c r="AI83" s="11"/>
    </row>
    <row r="84" spans="1:35" ht="3" customHeight="1">
      <c r="A84" s="659"/>
      <c r="B84" s="670"/>
      <c r="C84" s="652"/>
      <c r="D84" s="652"/>
      <c r="E84" s="652"/>
      <c r="F84" s="652"/>
      <c r="G84" s="652"/>
      <c r="H84" s="652"/>
      <c r="I84" s="652"/>
      <c r="J84" s="652"/>
      <c r="K84" s="11"/>
      <c r="L84" s="11"/>
      <c r="M84" s="11"/>
      <c r="N84" s="11"/>
      <c r="O84" s="11"/>
      <c r="P84" s="11"/>
      <c r="Q84" s="11"/>
      <c r="R84" s="652"/>
      <c r="S84" s="652"/>
      <c r="T84" s="652"/>
      <c r="U84" s="652"/>
      <c r="V84" s="652"/>
      <c r="W84" s="652"/>
      <c r="X84" s="652"/>
      <c r="Y84" s="652"/>
      <c r="Z84" s="11"/>
      <c r="AA84" s="11"/>
      <c r="AB84" s="11"/>
      <c r="AC84" s="11"/>
      <c r="AD84" s="11"/>
      <c r="AE84" s="11"/>
      <c r="AF84" s="11"/>
      <c r="AG84" s="17"/>
      <c r="AH84" s="11"/>
      <c r="AI84" s="11"/>
    </row>
    <row r="85" spans="1:35" ht="3" customHeight="1">
      <c r="A85" s="659"/>
      <c r="B85" s="648" t="s">
        <v>660</v>
      </c>
      <c r="C85" s="649"/>
      <c r="D85" s="649"/>
      <c r="E85" s="649"/>
      <c r="F85" s="649"/>
      <c r="G85" s="649"/>
      <c r="H85" s="649"/>
      <c r="I85" s="649"/>
      <c r="J85" s="649"/>
      <c r="K85" s="7"/>
      <c r="L85" s="11"/>
      <c r="M85" s="11"/>
      <c r="N85" s="11"/>
      <c r="O85" s="11"/>
      <c r="P85" s="11"/>
      <c r="Q85" s="11"/>
      <c r="R85" s="652" t="s">
        <v>61</v>
      </c>
      <c r="S85" s="652"/>
      <c r="T85" s="652"/>
      <c r="U85" s="652"/>
      <c r="V85" s="652"/>
      <c r="W85" s="652"/>
      <c r="X85" s="652"/>
      <c r="Y85" s="652"/>
      <c r="Z85" s="11"/>
      <c r="AA85" s="11"/>
      <c r="AB85" s="11"/>
      <c r="AC85" s="11"/>
      <c r="AD85" s="11"/>
      <c r="AE85" s="11"/>
      <c r="AF85" s="11"/>
      <c r="AG85" s="17"/>
      <c r="AH85" s="11"/>
      <c r="AI85" s="11"/>
    </row>
    <row r="86" spans="1:35" ht="9" customHeight="1">
      <c r="A86" s="659"/>
      <c r="B86" s="648"/>
      <c r="C86" s="649"/>
      <c r="D86" s="649"/>
      <c r="E86" s="649"/>
      <c r="F86" s="649"/>
      <c r="G86" s="649"/>
      <c r="H86" s="649"/>
      <c r="I86" s="649"/>
      <c r="J86" s="649"/>
      <c r="K86" s="473">
        <v>74</v>
      </c>
      <c r="L86" s="474"/>
      <c r="M86" s="474"/>
      <c r="N86" s="474"/>
      <c r="O86" s="474"/>
      <c r="P86" s="475"/>
      <c r="Q86" s="11"/>
      <c r="R86" s="652"/>
      <c r="S86" s="652"/>
      <c r="T86" s="652"/>
      <c r="U86" s="652"/>
      <c r="V86" s="652"/>
      <c r="W86" s="652"/>
      <c r="X86" s="652"/>
      <c r="Y86" s="652"/>
      <c r="Z86" s="473">
        <v>204</v>
      </c>
      <c r="AA86" s="474"/>
      <c r="AB86" s="474"/>
      <c r="AC86" s="474"/>
      <c r="AD86" s="474"/>
      <c r="AE86" s="474"/>
      <c r="AF86" s="475"/>
      <c r="AG86" s="17"/>
      <c r="AH86" s="11"/>
      <c r="AI86" s="11"/>
    </row>
    <row r="87" spans="1:35" ht="9" customHeight="1">
      <c r="A87" s="659"/>
      <c r="B87" s="648"/>
      <c r="C87" s="649"/>
      <c r="D87" s="649"/>
      <c r="E87" s="649"/>
      <c r="F87" s="649"/>
      <c r="G87" s="649"/>
      <c r="H87" s="649"/>
      <c r="I87" s="649"/>
      <c r="J87" s="649"/>
      <c r="K87" s="476"/>
      <c r="L87" s="477"/>
      <c r="M87" s="477"/>
      <c r="N87" s="477"/>
      <c r="O87" s="477"/>
      <c r="P87" s="478"/>
      <c r="Q87" s="19"/>
      <c r="R87" s="652"/>
      <c r="S87" s="652"/>
      <c r="T87" s="652"/>
      <c r="U87" s="652"/>
      <c r="V87" s="652"/>
      <c r="W87" s="652"/>
      <c r="X87" s="652"/>
      <c r="Y87" s="652"/>
      <c r="Z87" s="476"/>
      <c r="AA87" s="477"/>
      <c r="AB87" s="477"/>
      <c r="AC87" s="477"/>
      <c r="AD87" s="477"/>
      <c r="AE87" s="477"/>
      <c r="AF87" s="478"/>
      <c r="AG87" s="17"/>
      <c r="AH87" s="11"/>
      <c r="AI87" s="11"/>
    </row>
    <row r="88" spans="1:35" ht="3" customHeight="1">
      <c r="A88" s="659"/>
      <c r="B88" s="648"/>
      <c r="C88" s="649"/>
      <c r="D88" s="649"/>
      <c r="E88" s="649"/>
      <c r="F88" s="649"/>
      <c r="G88" s="649"/>
      <c r="H88" s="649"/>
      <c r="I88" s="649"/>
      <c r="J88" s="649"/>
      <c r="K88" s="7"/>
      <c r="L88" s="11"/>
      <c r="M88" s="11"/>
      <c r="N88" s="11"/>
      <c r="O88" s="11"/>
      <c r="P88" s="11"/>
      <c r="Q88" s="19"/>
      <c r="R88" s="652"/>
      <c r="S88" s="652"/>
      <c r="T88" s="652"/>
      <c r="U88" s="652"/>
      <c r="V88" s="652"/>
      <c r="W88" s="652"/>
      <c r="X88" s="652"/>
      <c r="Y88" s="652"/>
      <c r="Z88" s="11"/>
      <c r="AA88" s="11"/>
      <c r="AB88" s="11"/>
      <c r="AC88" s="11"/>
      <c r="AD88" s="11"/>
      <c r="AE88" s="11"/>
      <c r="AF88" s="11"/>
      <c r="AG88" s="17"/>
      <c r="AH88" s="11"/>
      <c r="AI88" s="11"/>
    </row>
    <row r="89" spans="1:35" ht="3" customHeight="1">
      <c r="A89" s="659"/>
      <c r="B89" s="648" t="s">
        <v>661</v>
      </c>
      <c r="C89" s="649"/>
      <c r="D89" s="649"/>
      <c r="E89" s="649"/>
      <c r="F89" s="649"/>
      <c r="G89" s="649"/>
      <c r="H89" s="649"/>
      <c r="I89" s="649"/>
      <c r="J89" s="649"/>
      <c r="K89" s="649"/>
      <c r="L89" s="649"/>
      <c r="M89" s="649"/>
      <c r="N89" s="649"/>
      <c r="O89" s="11"/>
      <c r="P89" s="11"/>
      <c r="Q89" s="19"/>
      <c r="R89" s="19"/>
      <c r="S89" s="19"/>
      <c r="T89" s="19"/>
      <c r="U89" s="19"/>
      <c r="V89" s="19"/>
      <c r="W89" s="19"/>
      <c r="X89" s="19"/>
      <c r="Y89" s="19"/>
      <c r="Z89" s="11"/>
      <c r="AA89" s="11"/>
      <c r="AB89" s="11"/>
      <c r="AC89" s="11"/>
      <c r="AD89" s="11"/>
      <c r="AE89" s="11"/>
      <c r="AF89" s="11"/>
      <c r="AG89" s="17"/>
      <c r="AH89" s="11"/>
      <c r="AI89" s="11"/>
    </row>
    <row r="90" spans="1:35" ht="9" customHeight="1">
      <c r="A90" s="659"/>
      <c r="B90" s="648"/>
      <c r="C90" s="649"/>
      <c r="D90" s="649"/>
      <c r="E90" s="649"/>
      <c r="F90" s="649"/>
      <c r="G90" s="649"/>
      <c r="H90" s="649"/>
      <c r="I90" s="649"/>
      <c r="J90" s="649"/>
      <c r="K90" s="649"/>
      <c r="L90" s="649"/>
      <c r="M90" s="649"/>
      <c r="N90" s="649"/>
      <c r="O90" s="459">
        <v>100</v>
      </c>
      <c r="P90" s="459"/>
      <c r="Q90" s="459"/>
      <c r="R90" s="459"/>
      <c r="S90" s="459"/>
      <c r="T90" s="459"/>
      <c r="U90" s="459"/>
      <c r="V90" s="459"/>
      <c r="W90" s="24"/>
      <c r="X90" s="626" t="s">
        <v>62</v>
      </c>
      <c r="Y90" s="651"/>
      <c r="Z90" s="459" t="s">
        <v>952</v>
      </c>
      <c r="AA90" s="459"/>
      <c r="AB90" s="459"/>
      <c r="AC90" s="459"/>
      <c r="AD90" s="459"/>
      <c r="AE90" s="459"/>
      <c r="AF90" s="459"/>
      <c r="AG90" s="17"/>
      <c r="AH90" s="11"/>
      <c r="AI90" s="11"/>
    </row>
    <row r="91" spans="1:35" ht="9" customHeight="1">
      <c r="A91" s="659"/>
      <c r="B91" s="648"/>
      <c r="C91" s="649"/>
      <c r="D91" s="649"/>
      <c r="E91" s="649"/>
      <c r="F91" s="649"/>
      <c r="G91" s="649"/>
      <c r="H91" s="649"/>
      <c r="I91" s="649"/>
      <c r="J91" s="649"/>
      <c r="K91" s="649"/>
      <c r="L91" s="649"/>
      <c r="M91" s="649"/>
      <c r="N91" s="649"/>
      <c r="O91" s="459"/>
      <c r="P91" s="459"/>
      <c r="Q91" s="459"/>
      <c r="R91" s="459"/>
      <c r="S91" s="459"/>
      <c r="T91" s="459"/>
      <c r="U91" s="459"/>
      <c r="V91" s="459"/>
      <c r="W91" s="36"/>
      <c r="X91" s="626"/>
      <c r="Y91" s="651"/>
      <c r="Z91" s="459"/>
      <c r="AA91" s="459"/>
      <c r="AB91" s="459"/>
      <c r="AC91" s="459"/>
      <c r="AD91" s="459"/>
      <c r="AE91" s="459"/>
      <c r="AF91" s="459"/>
      <c r="AG91" s="17"/>
      <c r="AH91" s="11"/>
      <c r="AI91" s="11"/>
    </row>
    <row r="92" spans="1:35" ht="3" customHeight="1">
      <c r="A92" s="659"/>
      <c r="B92" s="648"/>
      <c r="C92" s="649"/>
      <c r="D92" s="649"/>
      <c r="E92" s="649"/>
      <c r="F92" s="649"/>
      <c r="G92" s="649"/>
      <c r="H92" s="649"/>
      <c r="I92" s="649"/>
      <c r="J92" s="649"/>
      <c r="K92" s="649"/>
      <c r="L92" s="649"/>
      <c r="M92" s="649"/>
      <c r="N92" s="649"/>
      <c r="O92" s="459"/>
      <c r="P92" s="459"/>
      <c r="Q92" s="459"/>
      <c r="R92" s="459"/>
      <c r="S92" s="459"/>
      <c r="T92" s="459"/>
      <c r="U92" s="459"/>
      <c r="V92" s="459"/>
      <c r="W92" s="36"/>
      <c r="X92" s="36"/>
      <c r="Y92" s="36"/>
      <c r="Z92" s="459"/>
      <c r="AA92" s="459"/>
      <c r="AB92" s="459"/>
      <c r="AC92" s="459"/>
      <c r="AD92" s="459"/>
      <c r="AE92" s="459"/>
      <c r="AF92" s="459"/>
      <c r="AG92" s="17"/>
      <c r="AH92" s="11"/>
      <c r="AI92" s="11"/>
    </row>
    <row r="93" spans="1:35" ht="3.75" customHeight="1">
      <c r="A93" s="663"/>
      <c r="B93" s="686"/>
      <c r="C93" s="687"/>
      <c r="D93" s="687"/>
      <c r="E93" s="687"/>
      <c r="F93" s="687"/>
      <c r="G93" s="687"/>
      <c r="H93" s="687"/>
      <c r="I93" s="687"/>
      <c r="J93" s="687"/>
      <c r="K93" s="687"/>
      <c r="L93" s="687"/>
      <c r="M93" s="687"/>
      <c r="N93" s="687"/>
      <c r="O93" s="9"/>
      <c r="P93" s="9"/>
      <c r="Q93" s="9"/>
      <c r="R93" s="9"/>
      <c r="S93" s="9"/>
      <c r="T93" s="9"/>
      <c r="U93" s="9"/>
      <c r="V93" s="9"/>
      <c r="W93" s="37"/>
      <c r="X93" s="37"/>
      <c r="Y93" s="37"/>
      <c r="Z93" s="37"/>
      <c r="AA93" s="11"/>
      <c r="AB93" s="11"/>
      <c r="AC93" s="11"/>
      <c r="AD93" s="11"/>
      <c r="AE93" s="11"/>
      <c r="AF93" s="11"/>
      <c r="AG93" s="10"/>
      <c r="AH93" s="11"/>
      <c r="AI93" s="11"/>
    </row>
    <row r="94" spans="1:35" ht="3" customHeight="1">
      <c r="A94" s="676">
        <v>12</v>
      </c>
      <c r="B94" s="660" t="s">
        <v>63</v>
      </c>
      <c r="C94" s="661"/>
      <c r="D94" s="661"/>
      <c r="E94" s="661"/>
      <c r="F94" s="661"/>
      <c r="G94" s="661"/>
      <c r="H94" s="661"/>
      <c r="I94" s="661"/>
      <c r="J94" s="661"/>
      <c r="K94" s="14"/>
      <c r="L94" s="14"/>
      <c r="M94" s="14"/>
      <c r="N94" s="14"/>
      <c r="O94" s="14"/>
      <c r="P94" s="14"/>
      <c r="Q94" s="14"/>
      <c r="R94" s="14"/>
      <c r="S94" s="14"/>
      <c r="T94" s="14"/>
      <c r="U94" s="14"/>
      <c r="V94" s="688" t="s">
        <v>662</v>
      </c>
      <c r="W94" s="688"/>
      <c r="X94" s="688"/>
      <c r="Y94" s="688"/>
      <c r="Z94" s="688"/>
      <c r="AA94" s="14"/>
      <c r="AB94" s="14"/>
      <c r="AC94" s="14"/>
      <c r="AD94" s="14"/>
      <c r="AE94" s="14"/>
      <c r="AF94" s="14"/>
      <c r="AG94" s="15"/>
      <c r="AH94" s="11"/>
      <c r="AI94" s="11"/>
    </row>
    <row r="95" spans="1:35" ht="9" customHeight="1">
      <c r="A95" s="677"/>
      <c r="B95" s="653"/>
      <c r="C95" s="654"/>
      <c r="D95" s="654"/>
      <c r="E95" s="654"/>
      <c r="F95" s="654"/>
      <c r="G95" s="654"/>
      <c r="H95" s="654"/>
      <c r="I95" s="654"/>
      <c r="J95" s="654"/>
      <c r="K95" s="473" t="s">
        <v>953</v>
      </c>
      <c r="L95" s="474"/>
      <c r="M95" s="474"/>
      <c r="N95" s="474"/>
      <c r="O95" s="474"/>
      <c r="P95" s="474"/>
      <c r="Q95" s="474"/>
      <c r="R95" s="474"/>
      <c r="S95" s="474"/>
      <c r="T95" s="474"/>
      <c r="U95" s="475"/>
      <c r="V95" s="689"/>
      <c r="W95" s="689"/>
      <c r="X95" s="689"/>
      <c r="Y95" s="689"/>
      <c r="Z95" s="689"/>
      <c r="AA95" s="473" t="s">
        <v>64</v>
      </c>
      <c r="AB95" s="474"/>
      <c r="AC95" s="474"/>
      <c r="AD95" s="474"/>
      <c r="AE95" s="474"/>
      <c r="AF95" s="475"/>
      <c r="AG95" s="17"/>
      <c r="AH95" s="11"/>
      <c r="AI95" s="11"/>
    </row>
    <row r="96" spans="1:35" ht="9" customHeight="1">
      <c r="A96" s="677"/>
      <c r="B96" s="653"/>
      <c r="C96" s="654"/>
      <c r="D96" s="654"/>
      <c r="E96" s="654"/>
      <c r="F96" s="654"/>
      <c r="G96" s="654"/>
      <c r="H96" s="654"/>
      <c r="I96" s="654"/>
      <c r="J96" s="654"/>
      <c r="K96" s="476"/>
      <c r="L96" s="477"/>
      <c r="M96" s="477"/>
      <c r="N96" s="477"/>
      <c r="O96" s="477"/>
      <c r="P96" s="477"/>
      <c r="Q96" s="477"/>
      <c r="R96" s="477"/>
      <c r="S96" s="477"/>
      <c r="T96" s="477"/>
      <c r="U96" s="478"/>
      <c r="V96" s="689"/>
      <c r="W96" s="689"/>
      <c r="X96" s="689"/>
      <c r="Y96" s="689"/>
      <c r="Z96" s="689"/>
      <c r="AA96" s="476"/>
      <c r="AB96" s="477"/>
      <c r="AC96" s="477"/>
      <c r="AD96" s="477"/>
      <c r="AE96" s="477"/>
      <c r="AF96" s="478"/>
      <c r="AG96" s="17"/>
      <c r="AH96" s="11"/>
      <c r="AI96" s="11"/>
    </row>
    <row r="97" spans="1:35" ht="3" customHeight="1">
      <c r="A97" s="33"/>
      <c r="B97" s="653"/>
      <c r="C97" s="654"/>
      <c r="D97" s="654"/>
      <c r="E97" s="654"/>
      <c r="F97" s="654"/>
      <c r="G97" s="654"/>
      <c r="H97" s="654"/>
      <c r="I97" s="654"/>
      <c r="J97" s="654"/>
      <c r="K97" s="11"/>
      <c r="L97" s="11"/>
      <c r="M97" s="11"/>
      <c r="N97" s="11"/>
      <c r="O97" s="11"/>
      <c r="P97" s="11"/>
      <c r="Q97" s="11"/>
      <c r="R97" s="11"/>
      <c r="S97" s="11"/>
      <c r="T97" s="11"/>
      <c r="U97" s="11"/>
      <c r="V97" s="689"/>
      <c r="W97" s="689"/>
      <c r="X97" s="689"/>
      <c r="Y97" s="689"/>
      <c r="Z97" s="689"/>
      <c r="AA97" s="11"/>
      <c r="AB97" s="11"/>
      <c r="AC97" s="11"/>
      <c r="AD97" s="11"/>
      <c r="AE97" s="11"/>
      <c r="AF97" s="11"/>
      <c r="AG97" s="17"/>
      <c r="AH97" s="11"/>
      <c r="AI97" s="11"/>
    </row>
    <row r="98" spans="1:35" ht="3" customHeight="1">
      <c r="A98" s="33"/>
      <c r="B98" s="667" t="s">
        <v>65</v>
      </c>
      <c r="C98" s="668"/>
      <c r="D98" s="668"/>
      <c r="E98" s="668"/>
      <c r="F98" s="668"/>
      <c r="G98" s="668"/>
      <c r="H98" s="668"/>
      <c r="I98" s="668"/>
      <c r="J98" s="668"/>
      <c r="K98" s="11"/>
      <c r="L98" s="11"/>
      <c r="M98" s="11"/>
      <c r="N98" s="11"/>
      <c r="O98" s="11"/>
      <c r="P98" s="24"/>
      <c r="Q98" s="7"/>
      <c r="R98" s="652" t="s">
        <v>66</v>
      </c>
      <c r="S98" s="652"/>
      <c r="T98" s="652"/>
      <c r="U98" s="652"/>
      <c r="V98" s="652"/>
      <c r="W98" s="652"/>
      <c r="X98" s="7"/>
      <c r="Y98" s="7"/>
      <c r="Z98" s="11"/>
      <c r="AA98" s="11"/>
      <c r="AB98" s="11"/>
      <c r="AC98" s="11"/>
      <c r="AD98" s="11"/>
      <c r="AE98" s="11"/>
      <c r="AF98" s="11"/>
      <c r="AG98" s="17"/>
      <c r="AH98" s="11"/>
      <c r="AI98" s="11"/>
    </row>
    <row r="99" spans="1:36" ht="19.5" customHeight="1">
      <c r="A99" s="659" t="s">
        <v>67</v>
      </c>
      <c r="B99" s="667"/>
      <c r="C99" s="668"/>
      <c r="D99" s="668"/>
      <c r="E99" s="668"/>
      <c r="F99" s="668"/>
      <c r="G99" s="668"/>
      <c r="H99" s="668"/>
      <c r="I99" s="668"/>
      <c r="J99" s="668"/>
      <c r="K99" s="558">
        <v>60</v>
      </c>
      <c r="L99" s="559"/>
      <c r="M99" s="559"/>
      <c r="N99" s="559"/>
      <c r="O99" s="559"/>
      <c r="P99" s="560"/>
      <c r="Q99" s="7"/>
      <c r="R99" s="652"/>
      <c r="S99" s="652"/>
      <c r="T99" s="652"/>
      <c r="U99" s="652"/>
      <c r="V99" s="652"/>
      <c r="W99" s="652"/>
      <c r="X99" s="558" t="s">
        <v>68</v>
      </c>
      <c r="Y99" s="559"/>
      <c r="Z99" s="559"/>
      <c r="AA99" s="559"/>
      <c r="AB99" s="559"/>
      <c r="AC99" s="560"/>
      <c r="AD99" s="7"/>
      <c r="AE99" s="7"/>
      <c r="AF99" s="7"/>
      <c r="AG99" s="17"/>
      <c r="AH99" s="11"/>
      <c r="AI99" s="11"/>
      <c r="AJ99" s="3" t="s">
        <v>208</v>
      </c>
    </row>
    <row r="100" spans="1:35" ht="3" customHeight="1">
      <c r="A100" s="659"/>
      <c r="B100" s="667"/>
      <c r="C100" s="668"/>
      <c r="D100" s="668"/>
      <c r="E100" s="668"/>
      <c r="F100" s="668"/>
      <c r="G100" s="668"/>
      <c r="H100" s="668"/>
      <c r="I100" s="668"/>
      <c r="J100" s="668"/>
      <c r="K100" s="11"/>
      <c r="L100" s="11"/>
      <c r="M100" s="11"/>
      <c r="N100" s="11"/>
      <c r="O100" s="11"/>
      <c r="P100" s="7"/>
      <c r="Q100" s="7"/>
      <c r="R100" s="652"/>
      <c r="S100" s="652"/>
      <c r="T100" s="652"/>
      <c r="U100" s="652"/>
      <c r="V100" s="652"/>
      <c r="W100" s="652"/>
      <c r="X100" s="7"/>
      <c r="Y100" s="7"/>
      <c r="Z100" s="11"/>
      <c r="AA100" s="11"/>
      <c r="AB100" s="11"/>
      <c r="AC100" s="11"/>
      <c r="AD100" s="11"/>
      <c r="AE100" s="11"/>
      <c r="AF100" s="11"/>
      <c r="AG100" s="17"/>
      <c r="AH100" s="11"/>
      <c r="AI100" s="11"/>
    </row>
    <row r="101" spans="1:35" ht="3" customHeight="1">
      <c r="A101" s="659"/>
      <c r="B101" s="653" t="s">
        <v>69</v>
      </c>
      <c r="C101" s="654"/>
      <c r="D101" s="654"/>
      <c r="E101" s="654"/>
      <c r="F101" s="654"/>
      <c r="G101" s="654"/>
      <c r="H101" s="654"/>
      <c r="I101" s="654"/>
      <c r="J101" s="654"/>
      <c r="K101" s="11"/>
      <c r="L101" s="11"/>
      <c r="M101" s="11"/>
      <c r="N101" s="11"/>
      <c r="O101" s="11"/>
      <c r="P101" s="11"/>
      <c r="Q101" s="1"/>
      <c r="R101" s="1"/>
      <c r="S101" s="1"/>
      <c r="T101" s="1"/>
      <c r="U101" s="1"/>
      <c r="V101" s="690" t="s">
        <v>662</v>
      </c>
      <c r="W101" s="690"/>
      <c r="X101" s="690"/>
      <c r="Y101" s="690"/>
      <c r="Z101" s="690"/>
      <c r="AA101" s="11"/>
      <c r="AB101" s="11"/>
      <c r="AC101" s="11"/>
      <c r="AD101" s="11"/>
      <c r="AE101" s="11"/>
      <c r="AF101" s="11"/>
      <c r="AG101" s="17"/>
      <c r="AH101" s="11"/>
      <c r="AI101" s="11"/>
    </row>
    <row r="102" spans="1:35" ht="9" customHeight="1">
      <c r="A102" s="659"/>
      <c r="B102" s="653"/>
      <c r="C102" s="654"/>
      <c r="D102" s="654"/>
      <c r="E102" s="654"/>
      <c r="F102" s="654"/>
      <c r="G102" s="654"/>
      <c r="H102" s="654"/>
      <c r="I102" s="654"/>
      <c r="J102" s="654"/>
      <c r="K102" s="473" t="s">
        <v>640</v>
      </c>
      <c r="L102" s="474"/>
      <c r="M102" s="474"/>
      <c r="N102" s="474"/>
      <c r="O102" s="474"/>
      <c r="P102" s="474"/>
      <c r="Q102" s="474"/>
      <c r="R102" s="474"/>
      <c r="S102" s="474"/>
      <c r="T102" s="474"/>
      <c r="U102" s="475"/>
      <c r="V102" s="690"/>
      <c r="W102" s="690"/>
      <c r="X102" s="690"/>
      <c r="Y102" s="690"/>
      <c r="Z102" s="690"/>
      <c r="AA102" s="473" t="s">
        <v>72</v>
      </c>
      <c r="AB102" s="474"/>
      <c r="AC102" s="474"/>
      <c r="AD102" s="474"/>
      <c r="AE102" s="474"/>
      <c r="AF102" s="475"/>
      <c r="AG102" s="17"/>
      <c r="AH102" s="11"/>
      <c r="AI102" s="11"/>
    </row>
    <row r="103" spans="1:35" ht="9" customHeight="1">
      <c r="A103" s="659"/>
      <c r="B103" s="653"/>
      <c r="C103" s="654"/>
      <c r="D103" s="654"/>
      <c r="E103" s="654"/>
      <c r="F103" s="654"/>
      <c r="G103" s="654"/>
      <c r="H103" s="654"/>
      <c r="I103" s="654"/>
      <c r="J103" s="654"/>
      <c r="K103" s="476"/>
      <c r="L103" s="477"/>
      <c r="M103" s="477"/>
      <c r="N103" s="477"/>
      <c r="O103" s="477"/>
      <c r="P103" s="477"/>
      <c r="Q103" s="477"/>
      <c r="R103" s="477"/>
      <c r="S103" s="477"/>
      <c r="T103" s="477"/>
      <c r="U103" s="478"/>
      <c r="V103" s="690"/>
      <c r="W103" s="690"/>
      <c r="X103" s="690"/>
      <c r="Y103" s="690"/>
      <c r="Z103" s="690"/>
      <c r="AA103" s="476"/>
      <c r="AB103" s="477"/>
      <c r="AC103" s="477"/>
      <c r="AD103" s="477"/>
      <c r="AE103" s="477"/>
      <c r="AF103" s="478"/>
      <c r="AG103" s="17"/>
      <c r="AH103" s="11"/>
      <c r="AI103" s="11"/>
    </row>
    <row r="104" spans="1:35" ht="3" customHeight="1">
      <c r="A104" s="659"/>
      <c r="B104" s="653"/>
      <c r="C104" s="654"/>
      <c r="D104" s="654"/>
      <c r="E104" s="654"/>
      <c r="F104" s="654"/>
      <c r="G104" s="654"/>
      <c r="H104" s="654"/>
      <c r="I104" s="654"/>
      <c r="J104" s="654"/>
      <c r="K104" s="11"/>
      <c r="L104" s="11"/>
      <c r="M104" s="11"/>
      <c r="N104" s="11"/>
      <c r="O104" s="11"/>
      <c r="P104" s="11"/>
      <c r="Q104" s="11"/>
      <c r="R104" s="11"/>
      <c r="S104" s="11"/>
      <c r="T104" s="11"/>
      <c r="U104" s="11"/>
      <c r="V104" s="690"/>
      <c r="W104" s="690"/>
      <c r="X104" s="690"/>
      <c r="Y104" s="690"/>
      <c r="Z104" s="690"/>
      <c r="AA104" s="11"/>
      <c r="AB104" s="11"/>
      <c r="AC104" s="11"/>
      <c r="AD104" s="11"/>
      <c r="AE104" s="11"/>
      <c r="AF104" s="11"/>
      <c r="AG104" s="17"/>
      <c r="AH104" s="11"/>
      <c r="AI104" s="11"/>
    </row>
    <row r="105" spans="1:35" ht="3" customHeight="1">
      <c r="A105" s="659"/>
      <c r="B105" s="667" t="s">
        <v>65</v>
      </c>
      <c r="C105" s="668"/>
      <c r="D105" s="668"/>
      <c r="E105" s="668"/>
      <c r="F105" s="668"/>
      <c r="G105" s="668"/>
      <c r="H105" s="668"/>
      <c r="I105" s="668"/>
      <c r="J105" s="668"/>
      <c r="K105" s="11"/>
      <c r="L105" s="11"/>
      <c r="M105" s="11"/>
      <c r="N105" s="11"/>
      <c r="O105" s="11"/>
      <c r="P105" s="7"/>
      <c r="Q105" s="7"/>
      <c r="R105" s="652" t="s">
        <v>66</v>
      </c>
      <c r="S105" s="652"/>
      <c r="T105" s="652"/>
      <c r="U105" s="652"/>
      <c r="V105" s="652"/>
      <c r="W105" s="652"/>
      <c r="X105" s="7"/>
      <c r="Y105" s="7"/>
      <c r="Z105" s="11"/>
      <c r="AA105" s="11"/>
      <c r="AB105" s="11"/>
      <c r="AC105" s="11"/>
      <c r="AD105" s="11"/>
      <c r="AE105" s="11"/>
      <c r="AF105" s="11"/>
      <c r="AG105" s="17"/>
      <c r="AH105" s="11"/>
      <c r="AI105" s="11"/>
    </row>
    <row r="106" spans="1:35" ht="9" customHeight="1">
      <c r="A106" s="659"/>
      <c r="B106" s="667"/>
      <c r="C106" s="668"/>
      <c r="D106" s="668"/>
      <c r="E106" s="668"/>
      <c r="F106" s="668"/>
      <c r="G106" s="668"/>
      <c r="H106" s="668"/>
      <c r="I106" s="668"/>
      <c r="J106" s="668"/>
      <c r="K106" s="473">
        <v>30</v>
      </c>
      <c r="L106" s="474"/>
      <c r="M106" s="474"/>
      <c r="N106" s="474"/>
      <c r="O106" s="474"/>
      <c r="P106" s="475"/>
      <c r="Q106" s="7"/>
      <c r="R106" s="652"/>
      <c r="S106" s="652"/>
      <c r="T106" s="652"/>
      <c r="U106" s="652"/>
      <c r="V106" s="652"/>
      <c r="W106" s="652"/>
      <c r="X106" s="473" t="s">
        <v>641</v>
      </c>
      <c r="Y106" s="474"/>
      <c r="Z106" s="474"/>
      <c r="AA106" s="474"/>
      <c r="AB106" s="474"/>
      <c r="AC106" s="475"/>
      <c r="AD106" s="7"/>
      <c r="AE106" s="7"/>
      <c r="AF106" s="7"/>
      <c r="AG106" s="17"/>
      <c r="AH106" s="11"/>
      <c r="AI106" s="11"/>
    </row>
    <row r="107" spans="1:35" ht="9" customHeight="1">
      <c r="A107" s="659"/>
      <c r="B107" s="667"/>
      <c r="C107" s="668"/>
      <c r="D107" s="668"/>
      <c r="E107" s="668"/>
      <c r="F107" s="668"/>
      <c r="G107" s="668"/>
      <c r="H107" s="668"/>
      <c r="I107" s="668"/>
      <c r="J107" s="668"/>
      <c r="K107" s="476"/>
      <c r="L107" s="477"/>
      <c r="M107" s="477"/>
      <c r="N107" s="477"/>
      <c r="O107" s="477"/>
      <c r="P107" s="478"/>
      <c r="Q107" s="7"/>
      <c r="R107" s="652"/>
      <c r="S107" s="652"/>
      <c r="T107" s="652"/>
      <c r="U107" s="652"/>
      <c r="V107" s="652"/>
      <c r="W107" s="652"/>
      <c r="X107" s="476"/>
      <c r="Y107" s="477"/>
      <c r="Z107" s="477"/>
      <c r="AA107" s="477"/>
      <c r="AB107" s="477"/>
      <c r="AC107" s="478"/>
      <c r="AD107" s="7"/>
      <c r="AE107" s="7"/>
      <c r="AF107" s="7"/>
      <c r="AG107" s="17"/>
      <c r="AH107" s="11"/>
      <c r="AI107" s="11"/>
    </row>
    <row r="108" spans="1:35" ht="3" customHeight="1">
      <c r="A108" s="659"/>
      <c r="B108" s="667"/>
      <c r="C108" s="668"/>
      <c r="D108" s="668"/>
      <c r="E108" s="668"/>
      <c r="F108" s="668"/>
      <c r="G108" s="668"/>
      <c r="H108" s="668"/>
      <c r="I108" s="668"/>
      <c r="J108" s="668"/>
      <c r="K108" s="11"/>
      <c r="L108" s="11"/>
      <c r="M108" s="11"/>
      <c r="N108" s="11"/>
      <c r="O108" s="11"/>
      <c r="P108" s="7"/>
      <c r="Q108" s="7"/>
      <c r="R108" s="652"/>
      <c r="S108" s="652"/>
      <c r="T108" s="652"/>
      <c r="U108" s="652"/>
      <c r="V108" s="652"/>
      <c r="W108" s="652"/>
      <c r="X108" s="7"/>
      <c r="Y108" s="7"/>
      <c r="Z108" s="11"/>
      <c r="AA108" s="11"/>
      <c r="AB108" s="11"/>
      <c r="AC108" s="11"/>
      <c r="AD108" s="11"/>
      <c r="AE108" s="11"/>
      <c r="AF108" s="11"/>
      <c r="AG108" s="17"/>
      <c r="AH108" s="11"/>
      <c r="AI108" s="11"/>
    </row>
    <row r="109" spans="1:35" ht="3" customHeight="1">
      <c r="A109" s="659"/>
      <c r="B109" s="653" t="s">
        <v>70</v>
      </c>
      <c r="C109" s="654"/>
      <c r="D109" s="654"/>
      <c r="E109" s="654"/>
      <c r="F109" s="654"/>
      <c r="G109" s="654"/>
      <c r="H109" s="654"/>
      <c r="I109" s="654"/>
      <c r="J109" s="654"/>
      <c r="K109" s="1"/>
      <c r="L109" s="11"/>
      <c r="M109" s="11"/>
      <c r="N109" s="11"/>
      <c r="O109" s="11"/>
      <c r="P109" s="11"/>
      <c r="Q109" s="1"/>
      <c r="R109" s="1"/>
      <c r="S109" s="1"/>
      <c r="T109" s="1"/>
      <c r="U109" s="1"/>
      <c r="V109" s="690" t="s">
        <v>662</v>
      </c>
      <c r="W109" s="690"/>
      <c r="X109" s="690"/>
      <c r="Y109" s="690"/>
      <c r="Z109" s="690"/>
      <c r="AA109" s="11"/>
      <c r="AB109" s="11"/>
      <c r="AC109" s="11"/>
      <c r="AD109" s="11"/>
      <c r="AE109" s="11"/>
      <c r="AF109" s="11"/>
      <c r="AG109" s="17"/>
      <c r="AH109" s="11"/>
      <c r="AI109" s="11"/>
    </row>
    <row r="110" spans="1:35" ht="9" customHeight="1">
      <c r="A110" s="659"/>
      <c r="B110" s="653"/>
      <c r="C110" s="654"/>
      <c r="D110" s="654"/>
      <c r="E110" s="654"/>
      <c r="F110" s="654"/>
      <c r="G110" s="654"/>
      <c r="H110" s="654"/>
      <c r="I110" s="654"/>
      <c r="J110" s="654"/>
      <c r="K110" s="473" t="s">
        <v>71</v>
      </c>
      <c r="L110" s="474"/>
      <c r="M110" s="474"/>
      <c r="N110" s="474"/>
      <c r="O110" s="474"/>
      <c r="P110" s="474"/>
      <c r="Q110" s="474"/>
      <c r="R110" s="474"/>
      <c r="S110" s="474"/>
      <c r="T110" s="474"/>
      <c r="U110" s="475"/>
      <c r="V110" s="690"/>
      <c r="W110" s="690"/>
      <c r="X110" s="690"/>
      <c r="Y110" s="690"/>
      <c r="Z110" s="690"/>
      <c r="AA110" s="473" t="s">
        <v>72</v>
      </c>
      <c r="AB110" s="474"/>
      <c r="AC110" s="474"/>
      <c r="AD110" s="474"/>
      <c r="AE110" s="474"/>
      <c r="AF110" s="475"/>
      <c r="AG110" s="17"/>
      <c r="AH110" s="11"/>
      <c r="AI110" s="11"/>
    </row>
    <row r="111" spans="1:35" ht="9" customHeight="1">
      <c r="A111" s="659"/>
      <c r="B111" s="653"/>
      <c r="C111" s="654"/>
      <c r="D111" s="654"/>
      <c r="E111" s="654"/>
      <c r="F111" s="654"/>
      <c r="G111" s="654"/>
      <c r="H111" s="654"/>
      <c r="I111" s="654"/>
      <c r="J111" s="654"/>
      <c r="K111" s="476"/>
      <c r="L111" s="477"/>
      <c r="M111" s="477"/>
      <c r="N111" s="477"/>
      <c r="O111" s="477"/>
      <c r="P111" s="477"/>
      <c r="Q111" s="477"/>
      <c r="R111" s="477"/>
      <c r="S111" s="477"/>
      <c r="T111" s="477"/>
      <c r="U111" s="478"/>
      <c r="V111" s="690"/>
      <c r="W111" s="690"/>
      <c r="X111" s="690"/>
      <c r="Y111" s="690"/>
      <c r="Z111" s="690"/>
      <c r="AA111" s="476"/>
      <c r="AB111" s="477"/>
      <c r="AC111" s="477"/>
      <c r="AD111" s="477"/>
      <c r="AE111" s="477"/>
      <c r="AF111" s="478"/>
      <c r="AG111" s="17"/>
      <c r="AH111" s="11"/>
      <c r="AI111" s="11"/>
    </row>
    <row r="112" spans="1:35" ht="3" customHeight="1">
      <c r="A112" s="659"/>
      <c r="B112" s="653"/>
      <c r="C112" s="654"/>
      <c r="D112" s="654"/>
      <c r="E112" s="654"/>
      <c r="F112" s="654"/>
      <c r="G112" s="654"/>
      <c r="H112" s="654"/>
      <c r="I112" s="654"/>
      <c r="J112" s="654"/>
      <c r="K112" s="11"/>
      <c r="L112" s="11"/>
      <c r="M112" s="11"/>
      <c r="N112" s="11"/>
      <c r="O112" s="11"/>
      <c r="P112" s="11"/>
      <c r="Q112" s="11"/>
      <c r="R112" s="11"/>
      <c r="S112" s="11"/>
      <c r="T112" s="11"/>
      <c r="U112" s="11"/>
      <c r="V112" s="690"/>
      <c r="W112" s="690"/>
      <c r="X112" s="690"/>
      <c r="Y112" s="690"/>
      <c r="Z112" s="690"/>
      <c r="AA112" s="11"/>
      <c r="AB112" s="11"/>
      <c r="AC112" s="11"/>
      <c r="AD112" s="11"/>
      <c r="AE112" s="11"/>
      <c r="AF112" s="11"/>
      <c r="AG112" s="17"/>
      <c r="AH112" s="11"/>
      <c r="AI112" s="11"/>
    </row>
    <row r="113" spans="1:35" ht="3" customHeight="1">
      <c r="A113" s="659"/>
      <c r="B113" s="670" t="s">
        <v>73</v>
      </c>
      <c r="C113" s="652"/>
      <c r="D113" s="652"/>
      <c r="E113" s="652"/>
      <c r="F113" s="652"/>
      <c r="G113" s="652"/>
      <c r="H113" s="652"/>
      <c r="I113" s="652"/>
      <c r="J113" s="652"/>
      <c r="K113" s="7"/>
      <c r="L113" s="11"/>
      <c r="M113" s="11"/>
      <c r="N113" s="11"/>
      <c r="O113" s="11"/>
      <c r="P113" s="11"/>
      <c r="Q113" s="11"/>
      <c r="R113" s="652" t="s">
        <v>66</v>
      </c>
      <c r="S113" s="652"/>
      <c r="T113" s="652"/>
      <c r="U113" s="652"/>
      <c r="V113" s="652"/>
      <c r="W113" s="652"/>
      <c r="X113" s="7"/>
      <c r="Y113" s="7"/>
      <c r="Z113" s="7"/>
      <c r="AA113" s="7"/>
      <c r="AB113" s="7"/>
      <c r="AC113" s="7"/>
      <c r="AD113" s="11"/>
      <c r="AE113" s="11"/>
      <c r="AF113" s="11"/>
      <c r="AG113" s="17"/>
      <c r="AH113" s="11"/>
      <c r="AI113" s="11"/>
    </row>
    <row r="114" spans="1:35" ht="9" customHeight="1">
      <c r="A114" s="659"/>
      <c r="B114" s="670"/>
      <c r="C114" s="652"/>
      <c r="D114" s="652"/>
      <c r="E114" s="652"/>
      <c r="F114" s="652"/>
      <c r="G114" s="652"/>
      <c r="H114" s="652"/>
      <c r="I114" s="652"/>
      <c r="J114" s="652"/>
      <c r="K114" s="473">
        <v>2.6</v>
      </c>
      <c r="L114" s="474"/>
      <c r="M114" s="474"/>
      <c r="N114" s="474"/>
      <c r="O114" s="474"/>
      <c r="P114" s="475"/>
      <c r="Q114" s="7"/>
      <c r="R114" s="652"/>
      <c r="S114" s="652"/>
      <c r="T114" s="652"/>
      <c r="U114" s="652"/>
      <c r="V114" s="652"/>
      <c r="W114" s="652"/>
      <c r="X114" s="473" t="s">
        <v>74</v>
      </c>
      <c r="Y114" s="474"/>
      <c r="Z114" s="474"/>
      <c r="AA114" s="474"/>
      <c r="AB114" s="474"/>
      <c r="AC114" s="475"/>
      <c r="AD114" s="7"/>
      <c r="AE114" s="7"/>
      <c r="AF114" s="7"/>
      <c r="AG114" s="17"/>
      <c r="AH114" s="11"/>
      <c r="AI114" s="11"/>
    </row>
    <row r="115" spans="1:35" ht="9" customHeight="1">
      <c r="A115" s="659"/>
      <c r="B115" s="670"/>
      <c r="C115" s="652"/>
      <c r="D115" s="652"/>
      <c r="E115" s="652"/>
      <c r="F115" s="652"/>
      <c r="G115" s="652"/>
      <c r="H115" s="652"/>
      <c r="I115" s="652"/>
      <c r="J115" s="652"/>
      <c r="K115" s="476"/>
      <c r="L115" s="477"/>
      <c r="M115" s="477"/>
      <c r="N115" s="477"/>
      <c r="O115" s="477"/>
      <c r="P115" s="478"/>
      <c r="Q115" s="7"/>
      <c r="R115" s="652"/>
      <c r="S115" s="652"/>
      <c r="T115" s="652"/>
      <c r="U115" s="652"/>
      <c r="V115" s="652"/>
      <c r="W115" s="652"/>
      <c r="X115" s="476"/>
      <c r="Y115" s="477"/>
      <c r="Z115" s="477"/>
      <c r="AA115" s="477"/>
      <c r="AB115" s="477"/>
      <c r="AC115" s="478"/>
      <c r="AD115" s="7"/>
      <c r="AE115" s="7"/>
      <c r="AF115" s="7"/>
      <c r="AG115" s="17"/>
      <c r="AH115" s="11"/>
      <c r="AI115" s="11"/>
    </row>
    <row r="116" spans="1:35" ht="3" customHeight="1">
      <c r="A116" s="663"/>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10"/>
      <c r="AH116" s="11"/>
      <c r="AI116" s="11"/>
    </row>
    <row r="117" spans="1:35" ht="12"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14"/>
      <c r="Z117" s="662" t="s">
        <v>75</v>
      </c>
      <c r="AA117" s="662"/>
      <c r="AB117" s="662"/>
      <c r="AC117" s="662"/>
      <c r="AD117" s="662"/>
      <c r="AE117" s="662"/>
      <c r="AF117" s="662"/>
      <c r="AG117" s="662"/>
      <c r="AH117" s="18"/>
      <c r="AI117" s="18"/>
    </row>
    <row r="118" spans="1:40" ht="11.25" customHeight="1">
      <c r="A118" s="692" t="s">
        <v>76</v>
      </c>
      <c r="B118" s="693"/>
      <c r="C118" s="693"/>
      <c r="D118" s="693"/>
      <c r="E118" s="693"/>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3"/>
      <c r="AB118" s="693"/>
      <c r="AC118" s="693"/>
      <c r="AD118" s="693"/>
      <c r="AE118" s="693"/>
      <c r="AF118" s="693"/>
      <c r="AG118" s="694"/>
      <c r="AH118" s="40"/>
      <c r="AI118" s="40"/>
      <c r="AJ118" s="11"/>
      <c r="AK118" s="11"/>
      <c r="AL118" s="11"/>
      <c r="AM118" s="11"/>
      <c r="AN118" s="41"/>
    </row>
    <row r="119" spans="1:40" ht="11.25" customHeight="1">
      <c r="A119" s="695"/>
      <c r="B119" s="696"/>
      <c r="C119" s="696"/>
      <c r="D119" s="696"/>
      <c r="E119" s="696"/>
      <c r="F119" s="696"/>
      <c r="G119" s="696"/>
      <c r="H119" s="696"/>
      <c r="I119" s="696"/>
      <c r="J119" s="696"/>
      <c r="K119" s="696"/>
      <c r="L119" s="696"/>
      <c r="M119" s="696"/>
      <c r="N119" s="696"/>
      <c r="O119" s="696"/>
      <c r="P119" s="696"/>
      <c r="Q119" s="696"/>
      <c r="R119" s="696"/>
      <c r="S119" s="696"/>
      <c r="T119" s="696"/>
      <c r="U119" s="696"/>
      <c r="V119" s="696"/>
      <c r="W119" s="696"/>
      <c r="X119" s="696"/>
      <c r="Y119" s="696"/>
      <c r="Z119" s="696"/>
      <c r="AA119" s="696"/>
      <c r="AB119" s="696"/>
      <c r="AC119" s="696"/>
      <c r="AD119" s="696"/>
      <c r="AE119" s="696"/>
      <c r="AF119" s="696"/>
      <c r="AG119" s="697"/>
      <c r="AH119" s="40"/>
      <c r="AI119" s="40"/>
      <c r="AJ119" s="11"/>
      <c r="AK119" s="11"/>
      <c r="AL119" s="11"/>
      <c r="AM119" s="11"/>
      <c r="AN119" s="41"/>
    </row>
    <row r="120" spans="1:40" ht="10.5" customHeight="1">
      <c r="A120" s="540" t="s">
        <v>77</v>
      </c>
      <c r="B120" s="541"/>
      <c r="C120" s="541"/>
      <c r="D120" s="542"/>
      <c r="E120" s="473" t="str">
        <f>H5</f>
        <v>○○清掃工場</v>
      </c>
      <c r="F120" s="541"/>
      <c r="G120" s="541"/>
      <c r="H120" s="541"/>
      <c r="I120" s="541"/>
      <c r="J120" s="541"/>
      <c r="K120" s="541"/>
      <c r="L120" s="541"/>
      <c r="M120" s="541"/>
      <c r="N120" s="541"/>
      <c r="O120" s="541"/>
      <c r="P120" s="541"/>
      <c r="Q120" s="541"/>
      <c r="R120" s="541"/>
      <c r="S120" s="541"/>
      <c r="T120" s="541"/>
      <c r="U120" s="541"/>
      <c r="V120" s="541"/>
      <c r="W120" s="541"/>
      <c r="X120" s="542"/>
      <c r="Y120" s="676" t="s">
        <v>78</v>
      </c>
      <c r="Z120" s="676"/>
      <c r="AA120" s="676"/>
      <c r="AB120" s="676"/>
      <c r="AC120" s="473" t="str">
        <f>I3</f>
        <v>関東</v>
      </c>
      <c r="AD120" s="474"/>
      <c r="AE120" s="474"/>
      <c r="AF120" s="474"/>
      <c r="AG120" s="475"/>
      <c r="AH120" s="11"/>
      <c r="AI120" s="11"/>
      <c r="AJ120" s="11" t="s">
        <v>676</v>
      </c>
      <c r="AK120" s="11"/>
      <c r="AL120" s="11"/>
      <c r="AM120" s="11"/>
      <c r="AN120" s="41"/>
    </row>
    <row r="121" spans="1:35" ht="10.5" customHeight="1">
      <c r="A121" s="543"/>
      <c r="B121" s="544"/>
      <c r="C121" s="544"/>
      <c r="D121" s="545"/>
      <c r="E121" s="543"/>
      <c r="F121" s="544"/>
      <c r="G121" s="544"/>
      <c r="H121" s="544"/>
      <c r="I121" s="544"/>
      <c r="J121" s="544"/>
      <c r="K121" s="544"/>
      <c r="L121" s="544"/>
      <c r="M121" s="544"/>
      <c r="N121" s="544"/>
      <c r="O121" s="544"/>
      <c r="P121" s="544"/>
      <c r="Q121" s="544"/>
      <c r="R121" s="544"/>
      <c r="S121" s="544"/>
      <c r="T121" s="544"/>
      <c r="U121" s="544"/>
      <c r="V121" s="544"/>
      <c r="W121" s="544"/>
      <c r="X121" s="545"/>
      <c r="Y121" s="677"/>
      <c r="Z121" s="677"/>
      <c r="AA121" s="677"/>
      <c r="AB121" s="677"/>
      <c r="AC121" s="476"/>
      <c r="AD121" s="477"/>
      <c r="AE121" s="477"/>
      <c r="AF121" s="477"/>
      <c r="AG121" s="478"/>
      <c r="AH121" s="11"/>
      <c r="AI121" s="11"/>
    </row>
    <row r="122" spans="1:35" ht="13.5" customHeight="1">
      <c r="A122" s="691" t="s">
        <v>79</v>
      </c>
      <c r="B122" s="691"/>
      <c r="C122" s="540" t="s">
        <v>80</v>
      </c>
      <c r="D122" s="541"/>
      <c r="E122" s="541"/>
      <c r="F122" s="541"/>
      <c r="G122" s="541"/>
      <c r="H122" s="541"/>
      <c r="I122" s="541"/>
      <c r="J122" s="541"/>
      <c r="K122" s="541"/>
      <c r="L122" s="691" t="s">
        <v>81</v>
      </c>
      <c r="M122" s="691"/>
      <c r="N122" s="691" t="s">
        <v>228</v>
      </c>
      <c r="O122" s="691"/>
      <c r="P122" s="691"/>
      <c r="Q122" s="691"/>
      <c r="R122" s="691"/>
      <c r="S122" s="691" t="s">
        <v>229</v>
      </c>
      <c r="T122" s="691"/>
      <c r="U122" s="691"/>
      <c r="V122" s="691"/>
      <c r="W122" s="691"/>
      <c r="X122" s="691" t="s">
        <v>230</v>
      </c>
      <c r="Y122" s="691"/>
      <c r="Z122" s="691"/>
      <c r="AA122" s="691"/>
      <c r="AB122" s="691"/>
      <c r="AC122" s="691" t="s">
        <v>231</v>
      </c>
      <c r="AD122" s="691"/>
      <c r="AE122" s="691"/>
      <c r="AF122" s="691"/>
      <c r="AG122" s="691"/>
      <c r="AH122" s="1"/>
      <c r="AI122" s="1"/>
    </row>
    <row r="123" spans="1:35" ht="14.25" customHeight="1">
      <c r="A123" s="691"/>
      <c r="B123" s="691"/>
      <c r="C123" s="543"/>
      <c r="D123" s="544"/>
      <c r="E123" s="544"/>
      <c r="F123" s="544"/>
      <c r="G123" s="544"/>
      <c r="H123" s="544"/>
      <c r="I123" s="544"/>
      <c r="J123" s="544"/>
      <c r="K123" s="544"/>
      <c r="L123" s="691"/>
      <c r="M123" s="691"/>
      <c r="N123" s="691"/>
      <c r="O123" s="691"/>
      <c r="P123" s="691"/>
      <c r="Q123" s="691"/>
      <c r="R123" s="691"/>
      <c r="S123" s="691"/>
      <c r="T123" s="691"/>
      <c r="U123" s="691"/>
      <c r="V123" s="691"/>
      <c r="W123" s="691"/>
      <c r="X123" s="691"/>
      <c r="Y123" s="691"/>
      <c r="Z123" s="691"/>
      <c r="AA123" s="691"/>
      <c r="AB123" s="691"/>
      <c r="AC123" s="691"/>
      <c r="AD123" s="691"/>
      <c r="AE123" s="691"/>
      <c r="AF123" s="691"/>
      <c r="AG123" s="691"/>
      <c r="AH123" s="1"/>
      <c r="AI123" s="1"/>
    </row>
    <row r="124" spans="1:35" ht="12" customHeight="1">
      <c r="A124" s="691" t="s">
        <v>82</v>
      </c>
      <c r="B124" s="691"/>
      <c r="C124" s="540" t="s">
        <v>83</v>
      </c>
      <c r="D124" s="541"/>
      <c r="E124" s="541"/>
      <c r="F124" s="541"/>
      <c r="G124" s="541"/>
      <c r="H124" s="541"/>
      <c r="I124" s="541"/>
      <c r="J124" s="541"/>
      <c r="K124" s="541"/>
      <c r="L124" s="691" t="s">
        <v>84</v>
      </c>
      <c r="M124" s="691"/>
      <c r="N124" s="479">
        <v>3500</v>
      </c>
      <c r="O124" s="479"/>
      <c r="P124" s="479"/>
      <c r="Q124" s="479"/>
      <c r="R124" s="479"/>
      <c r="S124" s="479">
        <v>3500</v>
      </c>
      <c r="T124" s="479"/>
      <c r="U124" s="479"/>
      <c r="V124" s="479"/>
      <c r="W124" s="479"/>
      <c r="X124" s="479">
        <v>3500</v>
      </c>
      <c r="Y124" s="479"/>
      <c r="Z124" s="479"/>
      <c r="AA124" s="479"/>
      <c r="AB124" s="479"/>
      <c r="AC124" s="479">
        <v>2700</v>
      </c>
      <c r="AD124" s="479"/>
      <c r="AE124" s="479"/>
      <c r="AF124" s="479"/>
      <c r="AG124" s="479"/>
      <c r="AH124" s="1"/>
      <c r="AI124" s="1"/>
    </row>
    <row r="125" spans="1:35" ht="12" customHeight="1">
      <c r="A125" s="691"/>
      <c r="B125" s="691"/>
      <c r="C125" s="543"/>
      <c r="D125" s="544"/>
      <c r="E125" s="544"/>
      <c r="F125" s="544"/>
      <c r="G125" s="544"/>
      <c r="H125" s="544"/>
      <c r="I125" s="544"/>
      <c r="J125" s="544"/>
      <c r="K125" s="544"/>
      <c r="L125" s="691"/>
      <c r="M125" s="691"/>
      <c r="N125" s="479"/>
      <c r="O125" s="479"/>
      <c r="P125" s="479"/>
      <c r="Q125" s="479"/>
      <c r="R125" s="479"/>
      <c r="S125" s="479"/>
      <c r="T125" s="479"/>
      <c r="U125" s="479"/>
      <c r="V125" s="479"/>
      <c r="W125" s="479"/>
      <c r="X125" s="479"/>
      <c r="Y125" s="479"/>
      <c r="Z125" s="479"/>
      <c r="AA125" s="479"/>
      <c r="AB125" s="479"/>
      <c r="AC125" s="479"/>
      <c r="AD125" s="479"/>
      <c r="AE125" s="479"/>
      <c r="AF125" s="479"/>
      <c r="AG125" s="479"/>
      <c r="AH125" s="1"/>
      <c r="AI125" s="1"/>
    </row>
    <row r="126" spans="1:35" ht="12" customHeight="1">
      <c r="A126" s="691" t="s">
        <v>85</v>
      </c>
      <c r="B126" s="691"/>
      <c r="C126" s="540" t="s">
        <v>86</v>
      </c>
      <c r="D126" s="541"/>
      <c r="E126" s="541"/>
      <c r="F126" s="541"/>
      <c r="G126" s="541"/>
      <c r="H126" s="541"/>
      <c r="I126" s="541"/>
      <c r="J126" s="541"/>
      <c r="K126" s="541"/>
      <c r="L126" s="691" t="s">
        <v>84</v>
      </c>
      <c r="M126" s="691"/>
      <c r="N126" s="479">
        <v>0</v>
      </c>
      <c r="O126" s="479"/>
      <c r="P126" s="479"/>
      <c r="Q126" s="479"/>
      <c r="R126" s="479"/>
      <c r="S126" s="479">
        <v>0</v>
      </c>
      <c r="T126" s="479"/>
      <c r="U126" s="479"/>
      <c r="V126" s="479"/>
      <c r="W126" s="479"/>
      <c r="X126" s="479">
        <v>0</v>
      </c>
      <c r="Y126" s="479"/>
      <c r="Z126" s="479"/>
      <c r="AA126" s="479"/>
      <c r="AB126" s="479"/>
      <c r="AC126" s="479">
        <v>0</v>
      </c>
      <c r="AD126" s="479"/>
      <c r="AE126" s="479"/>
      <c r="AF126" s="479"/>
      <c r="AG126" s="479"/>
      <c r="AH126" s="1"/>
      <c r="AI126" s="1"/>
    </row>
    <row r="127" spans="1:35" ht="12" customHeight="1">
      <c r="A127" s="691"/>
      <c r="B127" s="691"/>
      <c r="C127" s="543"/>
      <c r="D127" s="544"/>
      <c r="E127" s="544"/>
      <c r="F127" s="544"/>
      <c r="G127" s="544"/>
      <c r="H127" s="544"/>
      <c r="I127" s="544"/>
      <c r="J127" s="544"/>
      <c r="K127" s="544"/>
      <c r="L127" s="691"/>
      <c r="M127" s="691"/>
      <c r="N127" s="479"/>
      <c r="O127" s="479"/>
      <c r="P127" s="479"/>
      <c r="Q127" s="479"/>
      <c r="R127" s="479"/>
      <c r="S127" s="479"/>
      <c r="T127" s="479"/>
      <c r="U127" s="479"/>
      <c r="V127" s="479"/>
      <c r="W127" s="479"/>
      <c r="X127" s="479"/>
      <c r="Y127" s="479"/>
      <c r="Z127" s="479"/>
      <c r="AA127" s="479"/>
      <c r="AB127" s="479"/>
      <c r="AC127" s="479"/>
      <c r="AD127" s="479"/>
      <c r="AE127" s="479"/>
      <c r="AF127" s="479"/>
      <c r="AG127" s="479"/>
      <c r="AH127" s="1"/>
      <c r="AI127" s="1"/>
    </row>
    <row r="128" spans="1:35" ht="12" customHeight="1">
      <c r="A128" s="540" t="s">
        <v>87</v>
      </c>
      <c r="B128" s="542"/>
      <c r="C128" s="540" t="s">
        <v>88</v>
      </c>
      <c r="D128" s="541"/>
      <c r="E128" s="541"/>
      <c r="F128" s="541"/>
      <c r="G128" s="541"/>
      <c r="H128" s="541"/>
      <c r="I128" s="541"/>
      <c r="J128" s="541"/>
      <c r="K128" s="542"/>
      <c r="L128" s="540" t="s">
        <v>89</v>
      </c>
      <c r="M128" s="542"/>
      <c r="N128" s="524">
        <v>49864330</v>
      </c>
      <c r="O128" s="525"/>
      <c r="P128" s="525"/>
      <c r="Q128" s="525"/>
      <c r="R128" s="526"/>
      <c r="S128" s="524">
        <v>52009960</v>
      </c>
      <c r="T128" s="525"/>
      <c r="U128" s="525"/>
      <c r="V128" s="525"/>
      <c r="W128" s="526"/>
      <c r="X128" s="524">
        <v>53648780</v>
      </c>
      <c r="Y128" s="525"/>
      <c r="Z128" s="525"/>
      <c r="AA128" s="525"/>
      <c r="AB128" s="526"/>
      <c r="AC128" s="524">
        <v>54187220</v>
      </c>
      <c r="AD128" s="525"/>
      <c r="AE128" s="525"/>
      <c r="AF128" s="525"/>
      <c r="AG128" s="526"/>
      <c r="AH128" s="1"/>
      <c r="AI128" s="1"/>
    </row>
    <row r="129" spans="1:47" ht="12" customHeight="1">
      <c r="A129" s="543"/>
      <c r="B129" s="545"/>
      <c r="C129" s="543"/>
      <c r="D129" s="544"/>
      <c r="E129" s="544"/>
      <c r="F129" s="544"/>
      <c r="G129" s="544"/>
      <c r="H129" s="544"/>
      <c r="I129" s="544"/>
      <c r="J129" s="544"/>
      <c r="K129" s="545"/>
      <c r="L129" s="543"/>
      <c r="M129" s="545"/>
      <c r="N129" s="527"/>
      <c r="O129" s="528"/>
      <c r="P129" s="528"/>
      <c r="Q129" s="528"/>
      <c r="R129" s="529"/>
      <c r="S129" s="527"/>
      <c r="T129" s="528"/>
      <c r="U129" s="528"/>
      <c r="V129" s="528"/>
      <c r="W129" s="529"/>
      <c r="X129" s="527"/>
      <c r="Y129" s="528"/>
      <c r="Z129" s="528"/>
      <c r="AA129" s="528"/>
      <c r="AB129" s="529"/>
      <c r="AC129" s="527"/>
      <c r="AD129" s="528"/>
      <c r="AE129" s="528"/>
      <c r="AF129" s="528"/>
      <c r="AG129" s="529"/>
      <c r="AH129" s="1"/>
      <c r="AI129" s="1"/>
      <c r="AJ129" s="74"/>
      <c r="AK129"/>
      <c r="AL129"/>
      <c r="AM129"/>
      <c r="AN129"/>
      <c r="AO129"/>
      <c r="AP129"/>
      <c r="AQ129"/>
      <c r="AR129"/>
      <c r="AS129"/>
      <c r="AT129"/>
      <c r="AU129"/>
    </row>
    <row r="130" spans="1:47" ht="12" customHeight="1">
      <c r="A130" s="540" t="s">
        <v>90</v>
      </c>
      <c r="B130" s="542"/>
      <c r="C130" s="540" t="s">
        <v>91</v>
      </c>
      <c r="D130" s="541"/>
      <c r="E130" s="541"/>
      <c r="F130" s="541"/>
      <c r="G130" s="541"/>
      <c r="H130" s="541"/>
      <c r="I130" s="541"/>
      <c r="J130" s="541"/>
      <c r="K130" s="542"/>
      <c r="L130" s="540" t="s">
        <v>89</v>
      </c>
      <c r="M130" s="542"/>
      <c r="N130" s="524">
        <v>15680800</v>
      </c>
      <c r="O130" s="525"/>
      <c r="P130" s="525"/>
      <c r="Q130" s="525"/>
      <c r="R130" s="526"/>
      <c r="S130" s="524">
        <v>15757700</v>
      </c>
      <c r="T130" s="525"/>
      <c r="U130" s="525"/>
      <c r="V130" s="525"/>
      <c r="W130" s="526"/>
      <c r="X130" s="524">
        <v>16245400</v>
      </c>
      <c r="Y130" s="525"/>
      <c r="Z130" s="525"/>
      <c r="AA130" s="525"/>
      <c r="AB130" s="526"/>
      <c r="AC130" s="524">
        <v>16467400</v>
      </c>
      <c r="AD130" s="525"/>
      <c r="AE130" s="525"/>
      <c r="AF130" s="525"/>
      <c r="AG130" s="526"/>
      <c r="AH130" s="1"/>
      <c r="AI130" s="1"/>
      <c r="AJ130" s="74"/>
      <c r="AK130"/>
      <c r="AL130"/>
      <c r="AM130"/>
      <c r="AN130"/>
      <c r="AO130"/>
      <c r="AP130"/>
      <c r="AQ130"/>
      <c r="AR130"/>
      <c r="AS130"/>
      <c r="AT130"/>
      <c r="AU130"/>
    </row>
    <row r="131" spans="1:35" ht="12" customHeight="1">
      <c r="A131" s="543"/>
      <c r="B131" s="545"/>
      <c r="C131" s="543"/>
      <c r="D131" s="544"/>
      <c r="E131" s="544"/>
      <c r="F131" s="544"/>
      <c r="G131" s="544"/>
      <c r="H131" s="544"/>
      <c r="I131" s="544"/>
      <c r="J131" s="544"/>
      <c r="K131" s="545"/>
      <c r="L131" s="543"/>
      <c r="M131" s="545"/>
      <c r="N131" s="527"/>
      <c r="O131" s="528"/>
      <c r="P131" s="528"/>
      <c r="Q131" s="528"/>
      <c r="R131" s="529"/>
      <c r="S131" s="527"/>
      <c r="T131" s="528"/>
      <c r="U131" s="528"/>
      <c r="V131" s="528"/>
      <c r="W131" s="529"/>
      <c r="X131" s="527"/>
      <c r="Y131" s="528"/>
      <c r="Z131" s="528"/>
      <c r="AA131" s="528"/>
      <c r="AB131" s="529"/>
      <c r="AC131" s="527"/>
      <c r="AD131" s="528"/>
      <c r="AE131" s="528"/>
      <c r="AF131" s="528"/>
      <c r="AG131" s="529"/>
      <c r="AH131" s="1"/>
      <c r="AI131" s="1"/>
    </row>
    <row r="132" spans="1:35" ht="12" customHeight="1">
      <c r="A132" s="540" t="s">
        <v>92</v>
      </c>
      <c r="B132" s="542"/>
      <c r="C132" s="540" t="s">
        <v>93</v>
      </c>
      <c r="D132" s="541"/>
      <c r="E132" s="541"/>
      <c r="F132" s="541"/>
      <c r="G132" s="541"/>
      <c r="H132" s="541"/>
      <c r="I132" s="541"/>
      <c r="J132" s="541"/>
      <c r="K132" s="542"/>
      <c r="L132" s="540" t="s">
        <v>89</v>
      </c>
      <c r="M132" s="542"/>
      <c r="N132" s="524"/>
      <c r="O132" s="525"/>
      <c r="P132" s="525"/>
      <c r="Q132" s="525"/>
      <c r="R132" s="526"/>
      <c r="S132" s="524"/>
      <c r="T132" s="525"/>
      <c r="U132" s="525"/>
      <c r="V132" s="525"/>
      <c r="W132" s="526"/>
      <c r="X132" s="524"/>
      <c r="Y132" s="525"/>
      <c r="Z132" s="525"/>
      <c r="AA132" s="525"/>
      <c r="AB132" s="526"/>
      <c r="AC132" s="524"/>
      <c r="AD132" s="525"/>
      <c r="AE132" s="525"/>
      <c r="AF132" s="525"/>
      <c r="AG132" s="526"/>
      <c r="AH132" s="1"/>
      <c r="AI132" s="1"/>
    </row>
    <row r="133" spans="1:35" ht="12" customHeight="1">
      <c r="A133" s="543"/>
      <c r="B133" s="545"/>
      <c r="C133" s="543"/>
      <c r="D133" s="544"/>
      <c r="E133" s="544"/>
      <c r="F133" s="544"/>
      <c r="G133" s="544"/>
      <c r="H133" s="544"/>
      <c r="I133" s="544"/>
      <c r="J133" s="544"/>
      <c r="K133" s="545"/>
      <c r="L133" s="543"/>
      <c r="M133" s="545"/>
      <c r="N133" s="527"/>
      <c r="O133" s="528"/>
      <c r="P133" s="528"/>
      <c r="Q133" s="528"/>
      <c r="R133" s="529"/>
      <c r="S133" s="527"/>
      <c r="T133" s="528"/>
      <c r="U133" s="528"/>
      <c r="V133" s="528"/>
      <c r="W133" s="529"/>
      <c r="X133" s="527"/>
      <c r="Y133" s="528"/>
      <c r="Z133" s="528"/>
      <c r="AA133" s="528"/>
      <c r="AB133" s="529"/>
      <c r="AC133" s="527"/>
      <c r="AD133" s="528"/>
      <c r="AE133" s="528"/>
      <c r="AF133" s="528"/>
      <c r="AG133" s="529"/>
      <c r="AH133" s="1"/>
      <c r="AI133" s="1"/>
    </row>
    <row r="134" spans="1:36" ht="12" customHeight="1">
      <c r="A134" s="540" t="s">
        <v>94</v>
      </c>
      <c r="B134" s="542"/>
      <c r="C134" s="698" t="s">
        <v>188</v>
      </c>
      <c r="D134" s="699"/>
      <c r="E134" s="699"/>
      <c r="F134" s="699"/>
      <c r="G134" s="699"/>
      <c r="H134" s="699"/>
      <c r="I134" s="699"/>
      <c r="J134" s="699"/>
      <c r="K134" s="700"/>
      <c r="L134" s="540"/>
      <c r="M134" s="542"/>
      <c r="N134" s="524" t="s">
        <v>324</v>
      </c>
      <c r="O134" s="525"/>
      <c r="P134" s="525"/>
      <c r="Q134" s="525"/>
      <c r="R134" s="526"/>
      <c r="S134" s="524" t="s">
        <v>95</v>
      </c>
      <c r="T134" s="525"/>
      <c r="U134" s="525"/>
      <c r="V134" s="525"/>
      <c r="W134" s="526"/>
      <c r="X134" s="524" t="s">
        <v>95</v>
      </c>
      <c r="Y134" s="525"/>
      <c r="Z134" s="525"/>
      <c r="AA134" s="525"/>
      <c r="AB134" s="526"/>
      <c r="AC134" s="524" t="s">
        <v>324</v>
      </c>
      <c r="AD134" s="525"/>
      <c r="AE134" s="525"/>
      <c r="AF134" s="525"/>
      <c r="AG134" s="526"/>
      <c r="AH134" s="1"/>
      <c r="AI134" s="1"/>
      <c r="AJ134" s="3" t="s">
        <v>209</v>
      </c>
    </row>
    <row r="135" spans="1:35" ht="12" customHeight="1">
      <c r="A135" s="543"/>
      <c r="B135" s="545"/>
      <c r="C135" s="701" t="s">
        <v>360</v>
      </c>
      <c r="D135" s="702"/>
      <c r="E135" s="702"/>
      <c r="F135" s="702"/>
      <c r="G135" s="702"/>
      <c r="H135" s="702"/>
      <c r="I135" s="702"/>
      <c r="J135" s="702"/>
      <c r="K135" s="703"/>
      <c r="L135" s="543"/>
      <c r="M135" s="545"/>
      <c r="N135" s="527"/>
      <c r="O135" s="528"/>
      <c r="P135" s="528"/>
      <c r="Q135" s="528"/>
      <c r="R135" s="529"/>
      <c r="S135" s="527"/>
      <c r="T135" s="528"/>
      <c r="U135" s="528"/>
      <c r="V135" s="528"/>
      <c r="W135" s="529"/>
      <c r="X135" s="527"/>
      <c r="Y135" s="528"/>
      <c r="Z135" s="528"/>
      <c r="AA135" s="528"/>
      <c r="AB135" s="529"/>
      <c r="AC135" s="527"/>
      <c r="AD135" s="528"/>
      <c r="AE135" s="528"/>
      <c r="AF135" s="528"/>
      <c r="AG135" s="529"/>
      <c r="AH135" s="1"/>
      <c r="AI135" s="1"/>
    </row>
    <row r="136" spans="1:36" ht="12" customHeight="1">
      <c r="A136" s="540" t="s">
        <v>96</v>
      </c>
      <c r="B136" s="542"/>
      <c r="C136" s="540" t="s">
        <v>97</v>
      </c>
      <c r="D136" s="541"/>
      <c r="E136" s="541"/>
      <c r="F136" s="541"/>
      <c r="G136" s="541"/>
      <c r="H136" s="541"/>
      <c r="I136" s="541"/>
      <c r="J136" s="541"/>
      <c r="K136" s="542"/>
      <c r="L136" s="540" t="s">
        <v>98</v>
      </c>
      <c r="M136" s="542"/>
      <c r="N136" s="524">
        <v>186775</v>
      </c>
      <c r="O136" s="525"/>
      <c r="P136" s="525"/>
      <c r="Q136" s="525"/>
      <c r="R136" s="526"/>
      <c r="S136" s="524">
        <v>198742</v>
      </c>
      <c r="T136" s="525"/>
      <c r="U136" s="525"/>
      <c r="V136" s="525"/>
      <c r="W136" s="526"/>
      <c r="X136" s="524">
        <v>209852</v>
      </c>
      <c r="Y136" s="525"/>
      <c r="Z136" s="525"/>
      <c r="AA136" s="525"/>
      <c r="AB136" s="526"/>
      <c r="AC136" s="524">
        <v>175414</v>
      </c>
      <c r="AD136" s="525"/>
      <c r="AE136" s="525"/>
      <c r="AF136" s="525"/>
      <c r="AG136" s="526"/>
      <c r="AH136" s="1"/>
      <c r="AI136" s="1"/>
      <c r="AJ136" s="3" t="s">
        <v>232</v>
      </c>
    </row>
    <row r="137" spans="1:35" ht="12" customHeight="1">
      <c r="A137" s="543"/>
      <c r="B137" s="545"/>
      <c r="C137" s="543"/>
      <c r="D137" s="544"/>
      <c r="E137" s="544"/>
      <c r="F137" s="544"/>
      <c r="G137" s="544"/>
      <c r="H137" s="544"/>
      <c r="I137" s="544"/>
      <c r="J137" s="544"/>
      <c r="K137" s="545"/>
      <c r="L137" s="543"/>
      <c r="M137" s="545"/>
      <c r="N137" s="527"/>
      <c r="O137" s="528"/>
      <c r="P137" s="528"/>
      <c r="Q137" s="528"/>
      <c r="R137" s="529"/>
      <c r="S137" s="527"/>
      <c r="T137" s="528"/>
      <c r="U137" s="528"/>
      <c r="V137" s="528"/>
      <c r="W137" s="529"/>
      <c r="X137" s="527"/>
      <c r="Y137" s="528"/>
      <c r="Z137" s="528"/>
      <c r="AA137" s="528"/>
      <c r="AB137" s="529"/>
      <c r="AC137" s="527"/>
      <c r="AD137" s="528"/>
      <c r="AE137" s="528"/>
      <c r="AF137" s="528"/>
      <c r="AG137" s="529"/>
      <c r="AH137" s="1"/>
      <c r="AI137" s="1"/>
    </row>
    <row r="138" spans="1:35" ht="12" customHeight="1">
      <c r="A138" s="540" t="s">
        <v>99</v>
      </c>
      <c r="B138" s="542"/>
      <c r="C138" s="540" t="s">
        <v>100</v>
      </c>
      <c r="D138" s="541"/>
      <c r="E138" s="541"/>
      <c r="F138" s="541"/>
      <c r="G138" s="541"/>
      <c r="H138" s="541"/>
      <c r="I138" s="541"/>
      <c r="J138" s="541"/>
      <c r="K138" s="542"/>
      <c r="L138" s="540" t="s">
        <v>98</v>
      </c>
      <c r="M138" s="542"/>
      <c r="N138" s="524">
        <v>279962</v>
      </c>
      <c r="O138" s="525"/>
      <c r="P138" s="525"/>
      <c r="Q138" s="525"/>
      <c r="R138" s="526"/>
      <c r="S138" s="524">
        <v>356508</v>
      </c>
      <c r="T138" s="525"/>
      <c r="U138" s="525"/>
      <c r="V138" s="525"/>
      <c r="W138" s="526"/>
      <c r="X138" s="524">
        <v>324675</v>
      </c>
      <c r="Y138" s="525"/>
      <c r="Z138" s="525"/>
      <c r="AA138" s="525"/>
      <c r="AB138" s="526"/>
      <c r="AC138" s="524">
        <v>359855</v>
      </c>
      <c r="AD138" s="525"/>
      <c r="AE138" s="525"/>
      <c r="AF138" s="525"/>
      <c r="AG138" s="526"/>
      <c r="AH138" s="1"/>
      <c r="AI138" s="1"/>
    </row>
    <row r="139" spans="1:35" ht="12" customHeight="1">
      <c r="A139" s="543"/>
      <c r="B139" s="545"/>
      <c r="C139" s="543"/>
      <c r="D139" s="544"/>
      <c r="E139" s="544"/>
      <c r="F139" s="544"/>
      <c r="G139" s="544"/>
      <c r="H139" s="544"/>
      <c r="I139" s="544"/>
      <c r="J139" s="544"/>
      <c r="K139" s="545"/>
      <c r="L139" s="543"/>
      <c r="M139" s="545"/>
      <c r="N139" s="527"/>
      <c r="O139" s="528"/>
      <c r="P139" s="528"/>
      <c r="Q139" s="528"/>
      <c r="R139" s="529"/>
      <c r="S139" s="527"/>
      <c r="T139" s="528"/>
      <c r="U139" s="528"/>
      <c r="V139" s="528"/>
      <c r="W139" s="529"/>
      <c r="X139" s="527"/>
      <c r="Y139" s="528"/>
      <c r="Z139" s="528"/>
      <c r="AA139" s="528"/>
      <c r="AB139" s="529"/>
      <c r="AC139" s="527"/>
      <c r="AD139" s="528"/>
      <c r="AE139" s="528"/>
      <c r="AF139" s="528"/>
      <c r="AG139" s="529"/>
      <c r="AH139" s="1"/>
      <c r="AI139" s="1"/>
    </row>
    <row r="140" spans="1:36" ht="12" customHeight="1">
      <c r="A140" s="540" t="s">
        <v>101</v>
      </c>
      <c r="B140" s="542"/>
      <c r="C140" s="540" t="s">
        <v>102</v>
      </c>
      <c r="D140" s="541"/>
      <c r="E140" s="541"/>
      <c r="F140" s="541"/>
      <c r="G140" s="541"/>
      <c r="H140" s="541"/>
      <c r="I140" s="541"/>
      <c r="J140" s="541"/>
      <c r="K140" s="542"/>
      <c r="L140" s="540" t="s">
        <v>89</v>
      </c>
      <c r="M140" s="542"/>
      <c r="N140" s="524"/>
      <c r="O140" s="525"/>
      <c r="P140" s="525"/>
      <c r="Q140" s="525"/>
      <c r="R140" s="526"/>
      <c r="S140" s="524"/>
      <c r="T140" s="525"/>
      <c r="U140" s="525"/>
      <c r="V140" s="525"/>
      <c r="W140" s="526"/>
      <c r="X140" s="524"/>
      <c r="Y140" s="525"/>
      <c r="Z140" s="525"/>
      <c r="AA140" s="525"/>
      <c r="AB140" s="526"/>
      <c r="AC140" s="524"/>
      <c r="AD140" s="525"/>
      <c r="AE140" s="525"/>
      <c r="AF140" s="525"/>
      <c r="AG140" s="526"/>
      <c r="AH140" s="1"/>
      <c r="AI140" s="1"/>
      <c r="AJ140" s="3" t="s">
        <v>210</v>
      </c>
    </row>
    <row r="141" spans="1:35" ht="12" customHeight="1">
      <c r="A141" s="543"/>
      <c r="B141" s="545"/>
      <c r="C141" s="543"/>
      <c r="D141" s="544"/>
      <c r="E141" s="544"/>
      <c r="F141" s="544"/>
      <c r="G141" s="544"/>
      <c r="H141" s="544"/>
      <c r="I141" s="544"/>
      <c r="J141" s="544"/>
      <c r="K141" s="545"/>
      <c r="L141" s="543"/>
      <c r="M141" s="545"/>
      <c r="N141" s="527"/>
      <c r="O141" s="528"/>
      <c r="P141" s="528"/>
      <c r="Q141" s="528"/>
      <c r="R141" s="529"/>
      <c r="S141" s="527"/>
      <c r="T141" s="528"/>
      <c r="U141" s="528"/>
      <c r="V141" s="528"/>
      <c r="W141" s="529"/>
      <c r="X141" s="527"/>
      <c r="Y141" s="528"/>
      <c r="Z141" s="528"/>
      <c r="AA141" s="528"/>
      <c r="AB141" s="529"/>
      <c r="AC141" s="527"/>
      <c r="AD141" s="528"/>
      <c r="AE141" s="528"/>
      <c r="AF141" s="528"/>
      <c r="AG141" s="529"/>
      <c r="AH141" s="1"/>
      <c r="AI141" s="1"/>
    </row>
    <row r="142" spans="1:36" ht="12" customHeight="1">
      <c r="A142" s="540" t="s">
        <v>103</v>
      </c>
      <c r="B142" s="542"/>
      <c r="C142" s="540" t="s">
        <v>104</v>
      </c>
      <c r="D142" s="541"/>
      <c r="E142" s="541"/>
      <c r="F142" s="541"/>
      <c r="G142" s="541"/>
      <c r="H142" s="541"/>
      <c r="I142" s="541"/>
      <c r="J142" s="541"/>
      <c r="K142" s="542"/>
      <c r="L142" s="540" t="s">
        <v>105</v>
      </c>
      <c r="M142" s="542"/>
      <c r="N142" s="524">
        <v>138620.7</v>
      </c>
      <c r="O142" s="525"/>
      <c r="P142" s="525"/>
      <c r="Q142" s="525"/>
      <c r="R142" s="526"/>
      <c r="S142" s="524">
        <v>138976.5</v>
      </c>
      <c r="T142" s="525"/>
      <c r="U142" s="525"/>
      <c r="V142" s="525"/>
      <c r="W142" s="526"/>
      <c r="X142" s="524">
        <v>142899.9</v>
      </c>
      <c r="Y142" s="525"/>
      <c r="Z142" s="525"/>
      <c r="AA142" s="525"/>
      <c r="AB142" s="526"/>
      <c r="AC142" s="524">
        <v>135008</v>
      </c>
      <c r="AD142" s="525"/>
      <c r="AE142" s="525"/>
      <c r="AF142" s="525"/>
      <c r="AG142" s="526"/>
      <c r="AH142" s="1"/>
      <c r="AI142" s="1"/>
      <c r="AJ142" s="3" t="s">
        <v>212</v>
      </c>
    </row>
    <row r="143" spans="1:35" ht="12" customHeight="1">
      <c r="A143" s="543"/>
      <c r="B143" s="545"/>
      <c r="C143" s="543"/>
      <c r="D143" s="544"/>
      <c r="E143" s="544"/>
      <c r="F143" s="544"/>
      <c r="G143" s="544"/>
      <c r="H143" s="544"/>
      <c r="I143" s="544"/>
      <c r="J143" s="544"/>
      <c r="K143" s="545"/>
      <c r="L143" s="543"/>
      <c r="M143" s="545"/>
      <c r="N143" s="527"/>
      <c r="O143" s="528"/>
      <c r="P143" s="528"/>
      <c r="Q143" s="528"/>
      <c r="R143" s="529"/>
      <c r="S143" s="527"/>
      <c r="T143" s="528"/>
      <c r="U143" s="528"/>
      <c r="V143" s="528"/>
      <c r="W143" s="529"/>
      <c r="X143" s="527"/>
      <c r="Y143" s="528"/>
      <c r="Z143" s="528"/>
      <c r="AA143" s="528"/>
      <c r="AB143" s="529"/>
      <c r="AC143" s="527"/>
      <c r="AD143" s="528"/>
      <c r="AE143" s="528"/>
      <c r="AF143" s="528"/>
      <c r="AG143" s="529"/>
      <c r="AH143" s="1"/>
      <c r="AI143" s="1"/>
    </row>
    <row r="144" spans="1:36" ht="12" customHeight="1">
      <c r="A144" s="540" t="s">
        <v>106</v>
      </c>
      <c r="B144" s="542"/>
      <c r="C144" s="540" t="s">
        <v>107</v>
      </c>
      <c r="D144" s="541"/>
      <c r="E144" s="541"/>
      <c r="F144" s="541"/>
      <c r="G144" s="541"/>
      <c r="H144" s="541"/>
      <c r="I144" s="541"/>
      <c r="J144" s="541"/>
      <c r="K144" s="542"/>
      <c r="L144" s="540" t="s">
        <v>98</v>
      </c>
      <c r="M144" s="542"/>
      <c r="N144" s="524">
        <v>60695</v>
      </c>
      <c r="O144" s="525"/>
      <c r="P144" s="525"/>
      <c r="Q144" s="525"/>
      <c r="R144" s="526"/>
      <c r="S144" s="524">
        <v>60850</v>
      </c>
      <c r="T144" s="525"/>
      <c r="U144" s="525"/>
      <c r="V144" s="525"/>
      <c r="W144" s="526"/>
      <c r="X144" s="524">
        <v>62568</v>
      </c>
      <c r="Y144" s="525"/>
      <c r="Z144" s="525"/>
      <c r="AA144" s="525"/>
      <c r="AB144" s="526"/>
      <c r="AC144" s="524">
        <v>59113</v>
      </c>
      <c r="AD144" s="525"/>
      <c r="AE144" s="525"/>
      <c r="AF144" s="525"/>
      <c r="AG144" s="526"/>
      <c r="AH144" s="1"/>
      <c r="AI144" s="1"/>
      <c r="AJ144" s="3" t="s">
        <v>211</v>
      </c>
    </row>
    <row r="145" spans="1:35" ht="12" customHeight="1">
      <c r="A145" s="543"/>
      <c r="B145" s="545"/>
      <c r="C145" s="543"/>
      <c r="D145" s="544"/>
      <c r="E145" s="544"/>
      <c r="F145" s="544"/>
      <c r="G145" s="544"/>
      <c r="H145" s="544"/>
      <c r="I145" s="544"/>
      <c r="J145" s="544"/>
      <c r="K145" s="545"/>
      <c r="L145" s="543"/>
      <c r="M145" s="545"/>
      <c r="N145" s="527"/>
      <c r="O145" s="528"/>
      <c r="P145" s="528"/>
      <c r="Q145" s="528"/>
      <c r="R145" s="529"/>
      <c r="S145" s="527"/>
      <c r="T145" s="528"/>
      <c r="U145" s="528"/>
      <c r="V145" s="528"/>
      <c r="W145" s="529"/>
      <c r="X145" s="527"/>
      <c r="Y145" s="528"/>
      <c r="Z145" s="528"/>
      <c r="AA145" s="528"/>
      <c r="AB145" s="529"/>
      <c r="AC145" s="527"/>
      <c r="AD145" s="528"/>
      <c r="AE145" s="528"/>
      <c r="AF145" s="528"/>
      <c r="AG145" s="529"/>
      <c r="AH145" s="1"/>
      <c r="AI145" s="1"/>
    </row>
    <row r="146" spans="1:35" ht="12" customHeight="1">
      <c r="A146" s="540" t="s">
        <v>108</v>
      </c>
      <c r="B146" s="542"/>
      <c r="C146" s="540" t="s">
        <v>109</v>
      </c>
      <c r="D146" s="541"/>
      <c r="E146" s="541"/>
      <c r="F146" s="541"/>
      <c r="G146" s="541"/>
      <c r="H146" s="541"/>
      <c r="I146" s="541"/>
      <c r="J146" s="541"/>
      <c r="K146" s="542"/>
      <c r="L146" s="540" t="s">
        <v>110</v>
      </c>
      <c r="M146" s="542"/>
      <c r="N146" s="524">
        <v>153803</v>
      </c>
      <c r="O146" s="525"/>
      <c r="P146" s="525"/>
      <c r="Q146" s="525"/>
      <c r="R146" s="526"/>
      <c r="S146" s="524">
        <v>161576</v>
      </c>
      <c r="T146" s="525"/>
      <c r="U146" s="525"/>
      <c r="V146" s="525"/>
      <c r="W146" s="526"/>
      <c r="X146" s="524">
        <v>161804</v>
      </c>
      <c r="Y146" s="525"/>
      <c r="Z146" s="525"/>
      <c r="AA146" s="525"/>
      <c r="AB146" s="526"/>
      <c r="AC146" s="524" t="s">
        <v>965</v>
      </c>
      <c r="AD146" s="525"/>
      <c r="AE146" s="525"/>
      <c r="AF146" s="525"/>
      <c r="AG146" s="526"/>
      <c r="AH146" s="1"/>
      <c r="AI146" s="1"/>
    </row>
    <row r="147" spans="1:35" ht="12" customHeight="1">
      <c r="A147" s="543"/>
      <c r="B147" s="545"/>
      <c r="C147" s="543"/>
      <c r="D147" s="544"/>
      <c r="E147" s="544"/>
      <c r="F147" s="544"/>
      <c r="G147" s="544"/>
      <c r="H147" s="544"/>
      <c r="I147" s="544"/>
      <c r="J147" s="544"/>
      <c r="K147" s="545"/>
      <c r="L147" s="543"/>
      <c r="M147" s="545"/>
      <c r="N147" s="527"/>
      <c r="O147" s="528"/>
      <c r="P147" s="528"/>
      <c r="Q147" s="528"/>
      <c r="R147" s="529"/>
      <c r="S147" s="527"/>
      <c r="T147" s="528"/>
      <c r="U147" s="528"/>
      <c r="V147" s="528"/>
      <c r="W147" s="529"/>
      <c r="X147" s="527"/>
      <c r="Y147" s="528"/>
      <c r="Z147" s="528"/>
      <c r="AA147" s="528"/>
      <c r="AB147" s="529"/>
      <c r="AC147" s="527"/>
      <c r="AD147" s="528"/>
      <c r="AE147" s="528"/>
      <c r="AF147" s="528"/>
      <c r="AG147" s="529"/>
      <c r="AH147" s="1"/>
      <c r="AI147" s="1"/>
    </row>
    <row r="148" spans="1:35" ht="12" customHeight="1">
      <c r="A148" s="540" t="s">
        <v>111</v>
      </c>
      <c r="B148" s="542"/>
      <c r="C148" s="540" t="s">
        <v>112</v>
      </c>
      <c r="D148" s="541"/>
      <c r="E148" s="541"/>
      <c r="F148" s="541"/>
      <c r="G148" s="541"/>
      <c r="H148" s="541"/>
      <c r="I148" s="541"/>
      <c r="J148" s="541"/>
      <c r="K148" s="542"/>
      <c r="L148" s="540" t="s">
        <v>110</v>
      </c>
      <c r="M148" s="542"/>
      <c r="N148" s="524">
        <v>484335.8</v>
      </c>
      <c r="O148" s="525"/>
      <c r="P148" s="525"/>
      <c r="Q148" s="525"/>
      <c r="R148" s="526"/>
      <c r="S148" s="524">
        <v>498711.6</v>
      </c>
      <c r="T148" s="525"/>
      <c r="U148" s="525"/>
      <c r="V148" s="525"/>
      <c r="W148" s="526"/>
      <c r="X148" s="524">
        <v>506495.3</v>
      </c>
      <c r="Y148" s="525"/>
      <c r="Z148" s="525"/>
      <c r="AA148" s="525"/>
      <c r="AB148" s="526"/>
      <c r="AC148" s="524">
        <v>500602</v>
      </c>
      <c r="AD148" s="525"/>
      <c r="AE148" s="525"/>
      <c r="AF148" s="525"/>
      <c r="AG148" s="526"/>
      <c r="AH148" s="1"/>
      <c r="AI148" s="1"/>
    </row>
    <row r="149" spans="1:35" ht="12" customHeight="1">
      <c r="A149" s="543"/>
      <c r="B149" s="545"/>
      <c r="C149" s="543"/>
      <c r="D149" s="544"/>
      <c r="E149" s="544"/>
      <c r="F149" s="544"/>
      <c r="G149" s="544"/>
      <c r="H149" s="544"/>
      <c r="I149" s="544"/>
      <c r="J149" s="544"/>
      <c r="K149" s="545"/>
      <c r="L149" s="543"/>
      <c r="M149" s="545"/>
      <c r="N149" s="527"/>
      <c r="O149" s="528"/>
      <c r="P149" s="528"/>
      <c r="Q149" s="528"/>
      <c r="R149" s="529"/>
      <c r="S149" s="527"/>
      <c r="T149" s="528"/>
      <c r="U149" s="528"/>
      <c r="V149" s="528"/>
      <c r="W149" s="529"/>
      <c r="X149" s="527"/>
      <c r="Y149" s="528"/>
      <c r="Z149" s="528"/>
      <c r="AA149" s="528"/>
      <c r="AB149" s="529"/>
      <c r="AC149" s="527"/>
      <c r="AD149" s="528"/>
      <c r="AE149" s="528"/>
      <c r="AF149" s="528"/>
      <c r="AG149" s="529"/>
      <c r="AH149" s="1"/>
      <c r="AI149" s="1"/>
    </row>
    <row r="150" spans="1:36" ht="12" customHeight="1">
      <c r="A150" s="704" t="s">
        <v>113</v>
      </c>
      <c r="B150" s="705"/>
      <c r="C150" s="704" t="s">
        <v>114</v>
      </c>
      <c r="D150" s="714"/>
      <c r="E150" s="714"/>
      <c r="F150" s="714"/>
      <c r="G150" s="714"/>
      <c r="H150" s="714"/>
      <c r="I150" s="714"/>
      <c r="J150" s="714"/>
      <c r="K150" s="705"/>
      <c r="L150" s="704" t="s">
        <v>115</v>
      </c>
      <c r="M150" s="705"/>
      <c r="N150" s="708">
        <v>8715</v>
      </c>
      <c r="O150" s="709"/>
      <c r="P150" s="709"/>
      <c r="Q150" s="709"/>
      <c r="R150" s="710"/>
      <c r="S150" s="708">
        <v>8698</v>
      </c>
      <c r="T150" s="709"/>
      <c r="U150" s="709"/>
      <c r="V150" s="709"/>
      <c r="W150" s="710"/>
      <c r="X150" s="708">
        <v>10171</v>
      </c>
      <c r="Y150" s="709"/>
      <c r="Z150" s="709"/>
      <c r="AA150" s="709"/>
      <c r="AB150" s="710"/>
      <c r="AC150" s="708">
        <v>9561</v>
      </c>
      <c r="AD150" s="709"/>
      <c r="AE150" s="709"/>
      <c r="AF150" s="709"/>
      <c r="AG150" s="710"/>
      <c r="AH150" s="1"/>
      <c r="AI150" s="1"/>
      <c r="AJ150" s="3" t="s">
        <v>213</v>
      </c>
    </row>
    <row r="151" spans="1:35" ht="12" customHeight="1">
      <c r="A151" s="706"/>
      <c r="B151" s="707"/>
      <c r="C151" s="706"/>
      <c r="D151" s="715"/>
      <c r="E151" s="715"/>
      <c r="F151" s="715"/>
      <c r="G151" s="715"/>
      <c r="H151" s="715"/>
      <c r="I151" s="715"/>
      <c r="J151" s="715"/>
      <c r="K151" s="707"/>
      <c r="L151" s="706"/>
      <c r="M151" s="707"/>
      <c r="N151" s="711"/>
      <c r="O151" s="712"/>
      <c r="P151" s="712"/>
      <c r="Q151" s="712"/>
      <c r="R151" s="713"/>
      <c r="S151" s="711"/>
      <c r="T151" s="712"/>
      <c r="U151" s="712"/>
      <c r="V151" s="712"/>
      <c r="W151" s="713"/>
      <c r="X151" s="711"/>
      <c r="Y151" s="712"/>
      <c r="Z151" s="712"/>
      <c r="AA151" s="712"/>
      <c r="AB151" s="713"/>
      <c r="AC151" s="711"/>
      <c r="AD151" s="712"/>
      <c r="AE151" s="712"/>
      <c r="AF151" s="712"/>
      <c r="AG151" s="713"/>
      <c r="AH151" s="1"/>
      <c r="AI151" s="1"/>
    </row>
    <row r="152" spans="1:35" ht="12" customHeight="1">
      <c r="A152" s="704" t="s">
        <v>116</v>
      </c>
      <c r="B152" s="705"/>
      <c r="C152" s="704" t="s">
        <v>117</v>
      </c>
      <c r="D152" s="714"/>
      <c r="E152" s="714"/>
      <c r="F152" s="714"/>
      <c r="G152" s="714"/>
      <c r="H152" s="714"/>
      <c r="I152" s="714"/>
      <c r="J152" s="714"/>
      <c r="K152" s="705"/>
      <c r="L152" s="704" t="s">
        <v>118</v>
      </c>
      <c r="M152" s="705"/>
      <c r="N152" s="716"/>
      <c r="O152" s="717"/>
      <c r="P152" s="717"/>
      <c r="Q152" s="717"/>
      <c r="R152" s="718"/>
      <c r="S152" s="722"/>
      <c r="T152" s="723"/>
      <c r="U152" s="723"/>
      <c r="V152" s="723"/>
      <c r="W152" s="724"/>
      <c r="X152" s="722"/>
      <c r="Y152" s="723"/>
      <c r="Z152" s="723"/>
      <c r="AA152" s="723"/>
      <c r="AB152" s="724"/>
      <c r="AC152" s="722"/>
      <c r="AD152" s="723"/>
      <c r="AE152" s="723"/>
      <c r="AF152" s="723"/>
      <c r="AG152" s="724"/>
      <c r="AH152" s="1"/>
      <c r="AI152" s="1"/>
    </row>
    <row r="153" spans="1:35" ht="12" customHeight="1">
      <c r="A153" s="706"/>
      <c r="B153" s="707"/>
      <c r="C153" s="706"/>
      <c r="D153" s="715"/>
      <c r="E153" s="715"/>
      <c r="F153" s="715"/>
      <c r="G153" s="715"/>
      <c r="H153" s="715"/>
      <c r="I153" s="715"/>
      <c r="J153" s="715"/>
      <c r="K153" s="707"/>
      <c r="L153" s="706"/>
      <c r="M153" s="707"/>
      <c r="N153" s="719"/>
      <c r="O153" s="720"/>
      <c r="P153" s="720"/>
      <c r="Q153" s="720"/>
      <c r="R153" s="721"/>
      <c r="S153" s="725"/>
      <c r="T153" s="726"/>
      <c r="U153" s="726"/>
      <c r="V153" s="726"/>
      <c r="W153" s="727"/>
      <c r="X153" s="725"/>
      <c r="Y153" s="726"/>
      <c r="Z153" s="726"/>
      <c r="AA153" s="726"/>
      <c r="AB153" s="727"/>
      <c r="AC153" s="725"/>
      <c r="AD153" s="726"/>
      <c r="AE153" s="726"/>
      <c r="AF153" s="726"/>
      <c r="AG153" s="727"/>
      <c r="AH153" s="1"/>
      <c r="AI153" s="1"/>
    </row>
    <row r="154" spans="1:35" ht="12" customHeight="1">
      <c r="A154" s="704" t="s">
        <v>119</v>
      </c>
      <c r="B154" s="705"/>
      <c r="C154" s="704" t="s">
        <v>120</v>
      </c>
      <c r="D154" s="714"/>
      <c r="E154" s="714"/>
      <c r="F154" s="714"/>
      <c r="G154" s="714"/>
      <c r="H154" s="714"/>
      <c r="I154" s="714"/>
      <c r="J154" s="714"/>
      <c r="K154" s="705"/>
      <c r="L154" s="704" t="s">
        <v>110</v>
      </c>
      <c r="M154" s="705"/>
      <c r="N154" s="708">
        <v>324357.8</v>
      </c>
      <c r="O154" s="709"/>
      <c r="P154" s="709"/>
      <c r="Q154" s="709"/>
      <c r="R154" s="710"/>
      <c r="S154" s="708">
        <v>316205.6</v>
      </c>
      <c r="T154" s="709"/>
      <c r="U154" s="709"/>
      <c r="V154" s="709"/>
      <c r="W154" s="710"/>
      <c r="X154" s="708">
        <v>372862.8</v>
      </c>
      <c r="Y154" s="709"/>
      <c r="Z154" s="709"/>
      <c r="AA154" s="709"/>
      <c r="AB154" s="710"/>
      <c r="AC154" s="708">
        <v>337210.2</v>
      </c>
      <c r="AD154" s="709"/>
      <c r="AE154" s="709"/>
      <c r="AF154" s="709"/>
      <c r="AG154" s="710"/>
      <c r="AH154" s="1"/>
      <c r="AI154" s="1"/>
    </row>
    <row r="155" spans="1:35" ht="12" customHeight="1">
      <c r="A155" s="706"/>
      <c r="B155" s="707"/>
      <c r="C155" s="706"/>
      <c r="D155" s="715"/>
      <c r="E155" s="715"/>
      <c r="F155" s="715"/>
      <c r="G155" s="715"/>
      <c r="H155" s="715"/>
      <c r="I155" s="715"/>
      <c r="J155" s="715"/>
      <c r="K155" s="707"/>
      <c r="L155" s="706"/>
      <c r="M155" s="707"/>
      <c r="N155" s="711"/>
      <c r="O155" s="712"/>
      <c r="P155" s="712"/>
      <c r="Q155" s="712"/>
      <c r="R155" s="713"/>
      <c r="S155" s="711"/>
      <c r="T155" s="712"/>
      <c r="U155" s="712"/>
      <c r="V155" s="712"/>
      <c r="W155" s="713"/>
      <c r="X155" s="711"/>
      <c r="Y155" s="712"/>
      <c r="Z155" s="712"/>
      <c r="AA155" s="712"/>
      <c r="AB155" s="713"/>
      <c r="AC155" s="711"/>
      <c r="AD155" s="712"/>
      <c r="AE155" s="712"/>
      <c r="AF155" s="712"/>
      <c r="AG155" s="713"/>
      <c r="AH155" s="1"/>
      <c r="AI155" s="1"/>
    </row>
    <row r="156" spans="1:35" ht="12" customHeight="1">
      <c r="A156" s="704" t="s">
        <v>121</v>
      </c>
      <c r="B156" s="705"/>
      <c r="C156" s="704" t="s">
        <v>122</v>
      </c>
      <c r="D156" s="714"/>
      <c r="E156" s="714"/>
      <c r="F156" s="714"/>
      <c r="G156" s="714"/>
      <c r="H156" s="714"/>
      <c r="I156" s="714"/>
      <c r="J156" s="714"/>
      <c r="K156" s="705"/>
      <c r="L156" s="728" t="s">
        <v>123</v>
      </c>
      <c r="M156" s="729"/>
      <c r="N156" s="716"/>
      <c r="O156" s="717"/>
      <c r="P156" s="717"/>
      <c r="Q156" s="717"/>
      <c r="R156" s="718"/>
      <c r="S156" s="722"/>
      <c r="T156" s="723"/>
      <c r="U156" s="723"/>
      <c r="V156" s="723"/>
      <c r="W156" s="724"/>
      <c r="X156" s="722"/>
      <c r="Y156" s="723"/>
      <c r="Z156" s="723"/>
      <c r="AA156" s="723"/>
      <c r="AB156" s="724"/>
      <c r="AC156" s="722"/>
      <c r="AD156" s="723"/>
      <c r="AE156" s="723"/>
      <c r="AF156" s="723"/>
      <c r="AG156" s="724"/>
      <c r="AH156" s="1"/>
      <c r="AI156" s="1"/>
    </row>
    <row r="157" spans="1:35" ht="12" customHeight="1">
      <c r="A157" s="706"/>
      <c r="B157" s="707"/>
      <c r="C157" s="706"/>
      <c r="D157" s="715"/>
      <c r="E157" s="715"/>
      <c r="F157" s="715"/>
      <c r="G157" s="715"/>
      <c r="H157" s="715"/>
      <c r="I157" s="715"/>
      <c r="J157" s="715"/>
      <c r="K157" s="707"/>
      <c r="L157" s="730"/>
      <c r="M157" s="731"/>
      <c r="N157" s="719"/>
      <c r="O157" s="720"/>
      <c r="P157" s="720"/>
      <c r="Q157" s="720"/>
      <c r="R157" s="721"/>
      <c r="S157" s="725"/>
      <c r="T157" s="726"/>
      <c r="U157" s="726"/>
      <c r="V157" s="726"/>
      <c r="W157" s="727"/>
      <c r="X157" s="725"/>
      <c r="Y157" s="726"/>
      <c r="Z157" s="726"/>
      <c r="AA157" s="726"/>
      <c r="AB157" s="727"/>
      <c r="AC157" s="725"/>
      <c r="AD157" s="726"/>
      <c r="AE157" s="726"/>
      <c r="AF157" s="726"/>
      <c r="AG157" s="727"/>
      <c r="AH157" s="1"/>
      <c r="AI157" s="1"/>
    </row>
    <row r="158" spans="1:35" ht="12" customHeight="1">
      <c r="A158" s="704" t="s">
        <v>124</v>
      </c>
      <c r="B158" s="705"/>
      <c r="C158" s="704" t="s">
        <v>125</v>
      </c>
      <c r="D158" s="714"/>
      <c r="E158" s="714"/>
      <c r="F158" s="714"/>
      <c r="G158" s="714"/>
      <c r="H158" s="714"/>
      <c r="I158" s="714"/>
      <c r="J158" s="714"/>
      <c r="K158" s="705"/>
      <c r="L158" s="704" t="s">
        <v>126</v>
      </c>
      <c r="M158" s="705"/>
      <c r="N158" s="722"/>
      <c r="O158" s="723"/>
      <c r="P158" s="723"/>
      <c r="Q158" s="723"/>
      <c r="R158" s="724"/>
      <c r="S158" s="722"/>
      <c r="T158" s="723"/>
      <c r="U158" s="723"/>
      <c r="V158" s="723"/>
      <c r="W158" s="724"/>
      <c r="X158" s="722"/>
      <c r="Y158" s="723"/>
      <c r="Z158" s="723"/>
      <c r="AA158" s="723"/>
      <c r="AB158" s="724"/>
      <c r="AC158" s="722"/>
      <c r="AD158" s="723"/>
      <c r="AE158" s="723"/>
      <c r="AF158" s="723"/>
      <c r="AG158" s="724"/>
      <c r="AH158" s="1"/>
      <c r="AI158" s="1"/>
    </row>
    <row r="159" spans="1:35" ht="12" customHeight="1">
      <c r="A159" s="706"/>
      <c r="B159" s="707"/>
      <c r="C159" s="706"/>
      <c r="D159" s="715"/>
      <c r="E159" s="715"/>
      <c r="F159" s="715"/>
      <c r="G159" s="715"/>
      <c r="H159" s="715"/>
      <c r="I159" s="715"/>
      <c r="J159" s="715"/>
      <c r="K159" s="707"/>
      <c r="L159" s="706"/>
      <c r="M159" s="707"/>
      <c r="N159" s="725"/>
      <c r="O159" s="726"/>
      <c r="P159" s="726"/>
      <c r="Q159" s="726"/>
      <c r="R159" s="727"/>
      <c r="S159" s="725"/>
      <c r="T159" s="726"/>
      <c r="U159" s="726"/>
      <c r="V159" s="726"/>
      <c r="W159" s="727"/>
      <c r="X159" s="725"/>
      <c r="Y159" s="726"/>
      <c r="Z159" s="726"/>
      <c r="AA159" s="726"/>
      <c r="AB159" s="727"/>
      <c r="AC159" s="725"/>
      <c r="AD159" s="726"/>
      <c r="AE159" s="726"/>
      <c r="AF159" s="726"/>
      <c r="AG159" s="727"/>
      <c r="AH159" s="1"/>
      <c r="AI159" s="1"/>
    </row>
    <row r="160" spans="1:35" ht="12" customHeight="1">
      <c r="A160" s="704" t="s">
        <v>127</v>
      </c>
      <c r="B160" s="705"/>
      <c r="C160" s="704" t="s">
        <v>128</v>
      </c>
      <c r="D160" s="714"/>
      <c r="E160" s="714"/>
      <c r="F160" s="714"/>
      <c r="G160" s="714"/>
      <c r="H160" s="714"/>
      <c r="I160" s="714"/>
      <c r="J160" s="714"/>
      <c r="K160" s="705"/>
      <c r="L160" s="704" t="s">
        <v>126</v>
      </c>
      <c r="M160" s="705"/>
      <c r="N160" s="722"/>
      <c r="O160" s="723"/>
      <c r="P160" s="723"/>
      <c r="Q160" s="723"/>
      <c r="R160" s="724"/>
      <c r="S160" s="722"/>
      <c r="T160" s="723"/>
      <c r="U160" s="723"/>
      <c r="V160" s="723"/>
      <c r="W160" s="724"/>
      <c r="X160" s="722"/>
      <c r="Y160" s="723"/>
      <c r="Z160" s="723"/>
      <c r="AA160" s="723"/>
      <c r="AB160" s="724"/>
      <c r="AC160" s="722"/>
      <c r="AD160" s="723"/>
      <c r="AE160" s="723"/>
      <c r="AF160" s="723"/>
      <c r="AG160" s="724"/>
      <c r="AH160" s="1"/>
      <c r="AI160" s="1"/>
    </row>
    <row r="161" spans="1:35" ht="12" customHeight="1">
      <c r="A161" s="706"/>
      <c r="B161" s="707"/>
      <c r="C161" s="706"/>
      <c r="D161" s="715"/>
      <c r="E161" s="715"/>
      <c r="F161" s="715"/>
      <c r="G161" s="715"/>
      <c r="H161" s="715"/>
      <c r="I161" s="715"/>
      <c r="J161" s="715"/>
      <c r="K161" s="707"/>
      <c r="L161" s="706"/>
      <c r="M161" s="707"/>
      <c r="N161" s="725"/>
      <c r="O161" s="726"/>
      <c r="P161" s="726"/>
      <c r="Q161" s="726"/>
      <c r="R161" s="727"/>
      <c r="S161" s="725"/>
      <c r="T161" s="726"/>
      <c r="U161" s="726"/>
      <c r="V161" s="726"/>
      <c r="W161" s="727"/>
      <c r="X161" s="725"/>
      <c r="Y161" s="726"/>
      <c r="Z161" s="726"/>
      <c r="AA161" s="726"/>
      <c r="AB161" s="727"/>
      <c r="AC161" s="725"/>
      <c r="AD161" s="726"/>
      <c r="AE161" s="726"/>
      <c r="AF161" s="726"/>
      <c r="AG161" s="727"/>
      <c r="AH161" s="1"/>
      <c r="AI161" s="1"/>
    </row>
    <row r="162" spans="1:35" ht="12" customHeight="1">
      <c r="A162" s="704" t="s">
        <v>129</v>
      </c>
      <c r="B162" s="705"/>
      <c r="C162" s="704" t="s">
        <v>130</v>
      </c>
      <c r="D162" s="714"/>
      <c r="E162" s="714"/>
      <c r="F162" s="714"/>
      <c r="G162" s="714"/>
      <c r="H162" s="714"/>
      <c r="I162" s="714"/>
      <c r="J162" s="714"/>
      <c r="K162" s="705"/>
      <c r="L162" s="704" t="s">
        <v>126</v>
      </c>
      <c r="M162" s="705"/>
      <c r="N162" s="722"/>
      <c r="O162" s="723"/>
      <c r="P162" s="723"/>
      <c r="Q162" s="723"/>
      <c r="R162" s="724"/>
      <c r="S162" s="722"/>
      <c r="T162" s="723"/>
      <c r="U162" s="723"/>
      <c r="V162" s="723"/>
      <c r="W162" s="724"/>
      <c r="X162" s="722"/>
      <c r="Y162" s="723"/>
      <c r="Z162" s="723"/>
      <c r="AA162" s="723"/>
      <c r="AB162" s="724"/>
      <c r="AC162" s="722"/>
      <c r="AD162" s="723"/>
      <c r="AE162" s="723"/>
      <c r="AF162" s="723"/>
      <c r="AG162" s="724"/>
      <c r="AH162" s="1"/>
      <c r="AI162" s="1"/>
    </row>
    <row r="163" spans="1:35" ht="12" customHeight="1">
      <c r="A163" s="706"/>
      <c r="B163" s="707"/>
      <c r="C163" s="706"/>
      <c r="D163" s="715"/>
      <c r="E163" s="715"/>
      <c r="F163" s="715"/>
      <c r="G163" s="715"/>
      <c r="H163" s="715"/>
      <c r="I163" s="715"/>
      <c r="J163" s="715"/>
      <c r="K163" s="707"/>
      <c r="L163" s="706"/>
      <c r="M163" s="707"/>
      <c r="N163" s="725"/>
      <c r="O163" s="726"/>
      <c r="P163" s="726"/>
      <c r="Q163" s="726"/>
      <c r="R163" s="727"/>
      <c r="S163" s="725"/>
      <c r="T163" s="726"/>
      <c r="U163" s="726"/>
      <c r="V163" s="726"/>
      <c r="W163" s="727"/>
      <c r="X163" s="725"/>
      <c r="Y163" s="726"/>
      <c r="Z163" s="726"/>
      <c r="AA163" s="726"/>
      <c r="AB163" s="727"/>
      <c r="AC163" s="725"/>
      <c r="AD163" s="726"/>
      <c r="AE163" s="726"/>
      <c r="AF163" s="726"/>
      <c r="AG163" s="727"/>
      <c r="AH163" s="1"/>
      <c r="AI163" s="1"/>
    </row>
    <row r="164" spans="1:35" ht="12" customHeight="1">
      <c r="A164" s="704" t="s">
        <v>131</v>
      </c>
      <c r="B164" s="705"/>
      <c r="C164" s="704" t="s">
        <v>132</v>
      </c>
      <c r="D164" s="714"/>
      <c r="E164" s="714"/>
      <c r="F164" s="714"/>
      <c r="G164" s="714"/>
      <c r="H164" s="714"/>
      <c r="I164" s="714"/>
      <c r="J164" s="714"/>
      <c r="K164" s="705"/>
      <c r="L164" s="704" t="s">
        <v>126</v>
      </c>
      <c r="M164" s="705"/>
      <c r="N164" s="732">
        <v>81</v>
      </c>
      <c r="O164" s="733"/>
      <c r="P164" s="733"/>
      <c r="Q164" s="733"/>
      <c r="R164" s="734"/>
      <c r="S164" s="732">
        <v>78</v>
      </c>
      <c r="T164" s="733"/>
      <c r="U164" s="733"/>
      <c r="V164" s="733"/>
      <c r="W164" s="734"/>
      <c r="X164" s="732">
        <v>80</v>
      </c>
      <c r="Y164" s="733"/>
      <c r="Z164" s="733"/>
      <c r="AA164" s="733"/>
      <c r="AB164" s="734"/>
      <c r="AC164" s="732">
        <v>75</v>
      </c>
      <c r="AD164" s="733"/>
      <c r="AE164" s="733"/>
      <c r="AF164" s="733"/>
      <c r="AG164" s="734"/>
      <c r="AH164" s="1"/>
      <c r="AI164" s="1"/>
    </row>
    <row r="165" spans="1:35" ht="12" customHeight="1">
      <c r="A165" s="706"/>
      <c r="B165" s="707"/>
      <c r="C165" s="706"/>
      <c r="D165" s="715"/>
      <c r="E165" s="715"/>
      <c r="F165" s="715"/>
      <c r="G165" s="715"/>
      <c r="H165" s="715"/>
      <c r="I165" s="715"/>
      <c r="J165" s="715"/>
      <c r="K165" s="707"/>
      <c r="L165" s="706"/>
      <c r="M165" s="707"/>
      <c r="N165" s="735"/>
      <c r="O165" s="736"/>
      <c r="P165" s="736"/>
      <c r="Q165" s="736"/>
      <c r="R165" s="737"/>
      <c r="S165" s="735"/>
      <c r="T165" s="736"/>
      <c r="U165" s="736"/>
      <c r="V165" s="736"/>
      <c r="W165" s="737"/>
      <c r="X165" s="735"/>
      <c r="Y165" s="736"/>
      <c r="Z165" s="736"/>
      <c r="AA165" s="736"/>
      <c r="AB165" s="737"/>
      <c r="AC165" s="735"/>
      <c r="AD165" s="736"/>
      <c r="AE165" s="736"/>
      <c r="AF165" s="736"/>
      <c r="AG165" s="737"/>
      <c r="AH165" s="1"/>
      <c r="AI165" s="1"/>
    </row>
    <row r="166" spans="1:35" ht="12" customHeight="1">
      <c r="A166" s="738" t="s">
        <v>133</v>
      </c>
      <c r="B166" s="738"/>
      <c r="C166" s="704" t="s">
        <v>134</v>
      </c>
      <c r="D166" s="714"/>
      <c r="E166" s="714"/>
      <c r="F166" s="714"/>
      <c r="G166" s="714"/>
      <c r="H166" s="714"/>
      <c r="I166" s="714"/>
      <c r="J166" s="714"/>
      <c r="K166" s="714"/>
      <c r="L166" s="738" t="s">
        <v>135</v>
      </c>
      <c r="M166" s="738"/>
      <c r="N166" s="739"/>
      <c r="O166" s="739"/>
      <c r="P166" s="739"/>
      <c r="Q166" s="739"/>
      <c r="R166" s="739"/>
      <c r="S166" s="740"/>
      <c r="T166" s="740"/>
      <c r="U166" s="740"/>
      <c r="V166" s="740"/>
      <c r="W166" s="740"/>
      <c r="X166" s="740"/>
      <c r="Y166" s="740"/>
      <c r="Z166" s="740"/>
      <c r="AA166" s="740"/>
      <c r="AB166" s="740"/>
      <c r="AC166" s="740"/>
      <c r="AD166" s="740"/>
      <c r="AE166" s="740"/>
      <c r="AF166" s="740"/>
      <c r="AG166" s="740"/>
      <c r="AH166" s="1"/>
      <c r="AI166" s="1"/>
    </row>
    <row r="167" spans="1:35" ht="12" customHeight="1">
      <c r="A167" s="738"/>
      <c r="B167" s="738"/>
      <c r="C167" s="706"/>
      <c r="D167" s="715"/>
      <c r="E167" s="715"/>
      <c r="F167" s="715"/>
      <c r="G167" s="715"/>
      <c r="H167" s="715"/>
      <c r="I167" s="715"/>
      <c r="J167" s="715"/>
      <c r="K167" s="715"/>
      <c r="L167" s="738"/>
      <c r="M167" s="738"/>
      <c r="N167" s="739"/>
      <c r="O167" s="739"/>
      <c r="P167" s="739"/>
      <c r="Q167" s="739"/>
      <c r="R167" s="739"/>
      <c r="S167" s="740"/>
      <c r="T167" s="740"/>
      <c r="U167" s="740"/>
      <c r="V167" s="740"/>
      <c r="W167" s="740"/>
      <c r="X167" s="740"/>
      <c r="Y167" s="740"/>
      <c r="Z167" s="740"/>
      <c r="AA167" s="740"/>
      <c r="AB167" s="740"/>
      <c r="AC167" s="740"/>
      <c r="AD167" s="740"/>
      <c r="AE167" s="740"/>
      <c r="AF167" s="740"/>
      <c r="AG167" s="740"/>
      <c r="AH167" s="1"/>
      <c r="AI167" s="1"/>
    </row>
    <row r="168" spans="1:35" ht="8.25" customHeight="1">
      <c r="A168" s="42"/>
      <c r="B168" s="42"/>
      <c r="C168" s="42"/>
      <c r="D168" s="42"/>
      <c r="E168" s="42"/>
      <c r="F168" s="42"/>
      <c r="G168" s="42"/>
      <c r="H168" s="42"/>
      <c r="I168" s="42"/>
      <c r="J168" s="42"/>
      <c r="K168" s="42"/>
      <c r="L168" s="42"/>
      <c r="M168" s="42"/>
      <c r="N168" s="42"/>
      <c r="O168" s="42"/>
      <c r="P168" s="43"/>
      <c r="Q168" s="43"/>
      <c r="R168" s="43"/>
      <c r="S168" s="43"/>
      <c r="T168" s="43"/>
      <c r="U168" s="43"/>
      <c r="V168" s="43"/>
      <c r="W168" s="43"/>
      <c r="X168" s="43"/>
      <c r="Y168" s="43"/>
      <c r="Z168" s="43"/>
      <c r="AA168" s="43"/>
      <c r="AB168" s="43"/>
      <c r="AC168" s="43"/>
      <c r="AD168" s="43"/>
      <c r="AE168" s="43"/>
      <c r="AF168" s="43"/>
      <c r="AG168" s="43"/>
      <c r="AH168" s="11"/>
      <c r="AI168" s="11"/>
    </row>
    <row r="169" spans="1:35" ht="11.25" customHeight="1">
      <c r="A169" s="738" t="s">
        <v>136</v>
      </c>
      <c r="B169" s="738"/>
      <c r="C169" s="704" t="s">
        <v>80</v>
      </c>
      <c r="D169" s="714"/>
      <c r="E169" s="714"/>
      <c r="F169" s="714"/>
      <c r="G169" s="714"/>
      <c r="H169" s="714"/>
      <c r="I169" s="714"/>
      <c r="J169" s="714"/>
      <c r="K169" s="714"/>
      <c r="L169" s="738" t="s">
        <v>81</v>
      </c>
      <c r="M169" s="738"/>
      <c r="N169" s="691" t="str">
        <f>N122</f>
        <v>平成２６年度</v>
      </c>
      <c r="O169" s="691"/>
      <c r="P169" s="691"/>
      <c r="Q169" s="691"/>
      <c r="R169" s="691"/>
      <c r="S169" s="691" t="str">
        <f>S122</f>
        <v>平成２７年度</v>
      </c>
      <c r="T169" s="691"/>
      <c r="U169" s="691"/>
      <c r="V169" s="691"/>
      <c r="W169" s="691"/>
      <c r="X169" s="691" t="str">
        <f>X122</f>
        <v>平成２８年度</v>
      </c>
      <c r="Y169" s="691"/>
      <c r="Z169" s="691"/>
      <c r="AA169" s="691"/>
      <c r="AB169" s="691"/>
      <c r="AC169" s="691" t="str">
        <f>AC122</f>
        <v>平成２９年度</v>
      </c>
      <c r="AD169" s="691"/>
      <c r="AE169" s="691"/>
      <c r="AF169" s="691"/>
      <c r="AG169" s="691"/>
      <c r="AH169" s="1"/>
      <c r="AI169" s="1"/>
    </row>
    <row r="170" spans="1:35" ht="11.25" customHeight="1">
      <c r="A170" s="738"/>
      <c r="B170" s="738"/>
      <c r="C170" s="706"/>
      <c r="D170" s="715"/>
      <c r="E170" s="715"/>
      <c r="F170" s="715"/>
      <c r="G170" s="715"/>
      <c r="H170" s="715"/>
      <c r="I170" s="715"/>
      <c r="J170" s="715"/>
      <c r="K170" s="715"/>
      <c r="L170" s="738"/>
      <c r="M170" s="738"/>
      <c r="N170" s="691"/>
      <c r="O170" s="691"/>
      <c r="P170" s="691"/>
      <c r="Q170" s="691"/>
      <c r="R170" s="691"/>
      <c r="S170" s="691"/>
      <c r="T170" s="691"/>
      <c r="U170" s="691"/>
      <c r="V170" s="691"/>
      <c r="W170" s="691"/>
      <c r="X170" s="691"/>
      <c r="Y170" s="691"/>
      <c r="Z170" s="691"/>
      <c r="AA170" s="691"/>
      <c r="AB170" s="691"/>
      <c r="AC170" s="691"/>
      <c r="AD170" s="691"/>
      <c r="AE170" s="691"/>
      <c r="AF170" s="691"/>
      <c r="AG170" s="691"/>
      <c r="AH170" s="1"/>
      <c r="AI170" s="1"/>
    </row>
    <row r="171" spans="1:35" ht="12" customHeight="1">
      <c r="A171" s="741">
        <v>1</v>
      </c>
      <c r="B171" s="742"/>
      <c r="C171" s="743" t="s">
        <v>137</v>
      </c>
      <c r="D171" s="744"/>
      <c r="E171" s="744"/>
      <c r="F171" s="744"/>
      <c r="G171" s="744"/>
      <c r="H171" s="744"/>
      <c r="I171" s="744"/>
      <c r="J171" s="744"/>
      <c r="K171" s="744"/>
      <c r="L171" s="745" t="s">
        <v>135</v>
      </c>
      <c r="M171" s="745"/>
      <c r="N171" s="746">
        <v>4007200</v>
      </c>
      <c r="O171" s="747"/>
      <c r="P171" s="747"/>
      <c r="Q171" s="747"/>
      <c r="R171" s="748"/>
      <c r="S171" s="746">
        <v>3631620</v>
      </c>
      <c r="T171" s="747"/>
      <c r="U171" s="747"/>
      <c r="V171" s="747"/>
      <c r="W171" s="748"/>
      <c r="X171" s="746">
        <v>2090920</v>
      </c>
      <c r="Y171" s="747"/>
      <c r="Z171" s="747"/>
      <c r="AA171" s="747"/>
      <c r="AB171" s="748"/>
      <c r="AC171" s="746">
        <v>1938000</v>
      </c>
      <c r="AD171" s="747"/>
      <c r="AE171" s="747"/>
      <c r="AF171" s="747"/>
      <c r="AG171" s="748"/>
      <c r="AH171" s="1"/>
      <c r="AI171" s="1"/>
    </row>
    <row r="172" spans="1:35" ht="12" customHeight="1">
      <c r="A172" s="741"/>
      <c r="B172" s="742"/>
      <c r="C172" s="749" t="s">
        <v>138</v>
      </c>
      <c r="D172" s="750"/>
      <c r="E172" s="750"/>
      <c r="F172" s="750"/>
      <c r="G172" s="750"/>
      <c r="H172" s="750"/>
      <c r="I172" s="750"/>
      <c r="J172" s="750"/>
      <c r="K172" s="750"/>
      <c r="L172" s="751" t="s">
        <v>98</v>
      </c>
      <c r="M172" s="751"/>
      <c r="N172" s="752">
        <v>97950</v>
      </c>
      <c r="O172" s="753"/>
      <c r="P172" s="753"/>
      <c r="Q172" s="753"/>
      <c r="R172" s="754"/>
      <c r="S172" s="755">
        <v>49929</v>
      </c>
      <c r="T172" s="756"/>
      <c r="U172" s="756"/>
      <c r="V172" s="756"/>
      <c r="W172" s="757"/>
      <c r="X172" s="755">
        <v>53088</v>
      </c>
      <c r="Y172" s="756"/>
      <c r="Z172" s="756"/>
      <c r="AA172" s="756"/>
      <c r="AB172" s="757"/>
      <c r="AC172" s="755">
        <v>43076</v>
      </c>
      <c r="AD172" s="756"/>
      <c r="AE172" s="756"/>
      <c r="AF172" s="756"/>
      <c r="AG172" s="757"/>
      <c r="AH172" s="1"/>
      <c r="AI172" s="1"/>
    </row>
    <row r="173" spans="1:35" ht="12" customHeight="1">
      <c r="A173" s="741">
        <v>2</v>
      </c>
      <c r="B173" s="742"/>
      <c r="C173" s="743" t="s">
        <v>139</v>
      </c>
      <c r="D173" s="744"/>
      <c r="E173" s="744"/>
      <c r="F173" s="744"/>
      <c r="G173" s="744"/>
      <c r="H173" s="744"/>
      <c r="I173" s="744"/>
      <c r="J173" s="744"/>
      <c r="K173" s="744"/>
      <c r="L173" s="745" t="s">
        <v>140</v>
      </c>
      <c r="M173" s="745"/>
      <c r="N173" s="746">
        <v>62729</v>
      </c>
      <c r="O173" s="747"/>
      <c r="P173" s="747"/>
      <c r="Q173" s="747"/>
      <c r="R173" s="748"/>
      <c r="S173" s="746">
        <v>57876</v>
      </c>
      <c r="T173" s="747"/>
      <c r="U173" s="747"/>
      <c r="V173" s="747"/>
      <c r="W173" s="748"/>
      <c r="X173" s="746">
        <v>58458</v>
      </c>
      <c r="Y173" s="747"/>
      <c r="Z173" s="747"/>
      <c r="AA173" s="747"/>
      <c r="AB173" s="748"/>
      <c r="AC173" s="746">
        <v>83828</v>
      </c>
      <c r="AD173" s="747"/>
      <c r="AE173" s="747"/>
      <c r="AF173" s="747"/>
      <c r="AG173" s="748"/>
      <c r="AH173" s="1"/>
      <c r="AI173" s="1"/>
    </row>
    <row r="174" spans="1:35" ht="12" customHeight="1">
      <c r="A174" s="741"/>
      <c r="B174" s="742"/>
      <c r="C174" s="749" t="s">
        <v>138</v>
      </c>
      <c r="D174" s="750"/>
      <c r="E174" s="750"/>
      <c r="F174" s="750"/>
      <c r="G174" s="750"/>
      <c r="H174" s="750"/>
      <c r="I174" s="750"/>
      <c r="J174" s="750"/>
      <c r="K174" s="750"/>
      <c r="L174" s="751" t="s">
        <v>98</v>
      </c>
      <c r="M174" s="751"/>
      <c r="N174" s="758">
        <v>30955</v>
      </c>
      <c r="O174" s="759"/>
      <c r="P174" s="759"/>
      <c r="Q174" s="759"/>
      <c r="R174" s="760"/>
      <c r="S174" s="758">
        <v>28954</v>
      </c>
      <c r="T174" s="759"/>
      <c r="U174" s="759"/>
      <c r="V174" s="759"/>
      <c r="W174" s="760"/>
      <c r="X174" s="758">
        <v>29227</v>
      </c>
      <c r="Y174" s="759"/>
      <c r="Z174" s="759"/>
      <c r="AA174" s="759"/>
      <c r="AB174" s="760"/>
      <c r="AC174" s="758">
        <v>38603</v>
      </c>
      <c r="AD174" s="759"/>
      <c r="AE174" s="759"/>
      <c r="AF174" s="759"/>
      <c r="AG174" s="760"/>
      <c r="AH174" s="1"/>
      <c r="AI174" s="1"/>
    </row>
    <row r="175" spans="1:35" ht="12" customHeight="1">
      <c r="A175" s="741">
        <v>3</v>
      </c>
      <c r="B175" s="742"/>
      <c r="C175" s="743" t="s">
        <v>141</v>
      </c>
      <c r="D175" s="744"/>
      <c r="E175" s="744"/>
      <c r="F175" s="744"/>
      <c r="G175" s="744"/>
      <c r="H175" s="744"/>
      <c r="I175" s="744"/>
      <c r="J175" s="744"/>
      <c r="K175" s="744"/>
      <c r="L175" s="745" t="s">
        <v>140</v>
      </c>
      <c r="M175" s="745"/>
      <c r="N175" s="746">
        <v>161943</v>
      </c>
      <c r="O175" s="747"/>
      <c r="P175" s="747"/>
      <c r="Q175" s="747"/>
      <c r="R175" s="748"/>
      <c r="S175" s="746">
        <v>179812</v>
      </c>
      <c r="T175" s="747"/>
      <c r="U175" s="747"/>
      <c r="V175" s="747"/>
      <c r="W175" s="748"/>
      <c r="X175" s="746">
        <v>173503</v>
      </c>
      <c r="Y175" s="747"/>
      <c r="Z175" s="747"/>
      <c r="AA175" s="747"/>
      <c r="AB175" s="748"/>
      <c r="AC175" s="746">
        <v>112496</v>
      </c>
      <c r="AD175" s="747"/>
      <c r="AE175" s="747"/>
      <c r="AF175" s="747"/>
      <c r="AG175" s="748"/>
      <c r="AH175" s="1"/>
      <c r="AI175" s="1"/>
    </row>
    <row r="176" spans="1:35" ht="12" customHeight="1">
      <c r="A176" s="741"/>
      <c r="B176" s="742"/>
      <c r="C176" s="749" t="s">
        <v>138</v>
      </c>
      <c r="D176" s="750"/>
      <c r="E176" s="750"/>
      <c r="F176" s="750"/>
      <c r="G176" s="750"/>
      <c r="H176" s="750"/>
      <c r="I176" s="750"/>
      <c r="J176" s="750"/>
      <c r="K176" s="750"/>
      <c r="L176" s="751" t="s">
        <v>98</v>
      </c>
      <c r="M176" s="751"/>
      <c r="N176" s="758">
        <v>1700.39</v>
      </c>
      <c r="O176" s="759"/>
      <c r="P176" s="759"/>
      <c r="Q176" s="759"/>
      <c r="R176" s="760"/>
      <c r="S176" s="758">
        <v>1888.027</v>
      </c>
      <c r="T176" s="759"/>
      <c r="U176" s="759"/>
      <c r="V176" s="759"/>
      <c r="W176" s="760"/>
      <c r="X176" s="758">
        <v>1821.784</v>
      </c>
      <c r="Y176" s="759"/>
      <c r="Z176" s="759"/>
      <c r="AA176" s="759"/>
      <c r="AB176" s="760"/>
      <c r="AC176" s="758">
        <v>1181.21</v>
      </c>
      <c r="AD176" s="759"/>
      <c r="AE176" s="759"/>
      <c r="AF176" s="759"/>
      <c r="AG176" s="760"/>
      <c r="AH176" s="1"/>
      <c r="AI176" s="1"/>
    </row>
    <row r="177" spans="1:35" ht="12" customHeight="1">
      <c r="A177" s="741">
        <v>4</v>
      </c>
      <c r="B177" s="742"/>
      <c r="C177" s="761" t="s">
        <v>142</v>
      </c>
      <c r="D177" s="762"/>
      <c r="E177" s="762"/>
      <c r="F177" s="762"/>
      <c r="G177" s="762"/>
      <c r="H177" s="762"/>
      <c r="I177" s="762"/>
      <c r="J177" s="762"/>
      <c r="K177" s="762"/>
      <c r="L177" s="745" t="s">
        <v>140</v>
      </c>
      <c r="M177" s="745"/>
      <c r="N177" s="746">
        <v>6293760</v>
      </c>
      <c r="O177" s="747"/>
      <c r="P177" s="747"/>
      <c r="Q177" s="747"/>
      <c r="R177" s="748"/>
      <c r="S177" s="746">
        <v>8418961</v>
      </c>
      <c r="T177" s="747"/>
      <c r="U177" s="747"/>
      <c r="V177" s="747"/>
      <c r="W177" s="748"/>
      <c r="X177" s="746">
        <v>8370841</v>
      </c>
      <c r="Y177" s="747"/>
      <c r="Z177" s="747"/>
      <c r="AA177" s="747"/>
      <c r="AB177" s="748"/>
      <c r="AC177" s="746">
        <v>8045269</v>
      </c>
      <c r="AD177" s="747"/>
      <c r="AE177" s="747"/>
      <c r="AF177" s="747"/>
      <c r="AG177" s="748"/>
      <c r="AH177" s="1"/>
      <c r="AI177" s="1"/>
    </row>
    <row r="178" spans="1:35" ht="12" customHeight="1">
      <c r="A178" s="741"/>
      <c r="B178" s="742"/>
      <c r="C178" s="749" t="s">
        <v>138</v>
      </c>
      <c r="D178" s="750"/>
      <c r="E178" s="750"/>
      <c r="F178" s="750"/>
      <c r="G178" s="750"/>
      <c r="H178" s="750"/>
      <c r="I178" s="750"/>
      <c r="J178" s="750"/>
      <c r="K178" s="750"/>
      <c r="L178" s="751" t="s">
        <v>98</v>
      </c>
      <c r="M178" s="751"/>
      <c r="N178" s="758">
        <v>346772</v>
      </c>
      <c r="O178" s="759"/>
      <c r="P178" s="759"/>
      <c r="Q178" s="759"/>
      <c r="R178" s="760"/>
      <c r="S178" s="758">
        <v>454084</v>
      </c>
      <c r="T178" s="759"/>
      <c r="U178" s="759"/>
      <c r="V178" s="759"/>
      <c r="W178" s="760"/>
      <c r="X178" s="758">
        <v>566002</v>
      </c>
      <c r="Y178" s="759"/>
      <c r="Z178" s="759"/>
      <c r="AA178" s="759"/>
      <c r="AB178" s="760"/>
      <c r="AC178" s="758">
        <v>434587</v>
      </c>
      <c r="AD178" s="759"/>
      <c r="AE178" s="759"/>
      <c r="AF178" s="759"/>
      <c r="AG178" s="760"/>
      <c r="AH178" s="1"/>
      <c r="AI178" s="1"/>
    </row>
    <row r="179" spans="1:35" ht="12" customHeight="1">
      <c r="A179" s="741">
        <v>5</v>
      </c>
      <c r="B179" s="742"/>
      <c r="C179" s="761" t="s">
        <v>143</v>
      </c>
      <c r="D179" s="762"/>
      <c r="E179" s="762"/>
      <c r="F179" s="762"/>
      <c r="G179" s="762"/>
      <c r="H179" s="762"/>
      <c r="I179" s="762"/>
      <c r="J179" s="762"/>
      <c r="K179" s="762"/>
      <c r="L179" s="745" t="s">
        <v>140</v>
      </c>
      <c r="M179" s="745"/>
      <c r="N179" s="746">
        <v>270</v>
      </c>
      <c r="O179" s="747"/>
      <c r="P179" s="747"/>
      <c r="Q179" s="747"/>
      <c r="R179" s="748"/>
      <c r="S179" s="746">
        <v>616</v>
      </c>
      <c r="T179" s="747"/>
      <c r="U179" s="747"/>
      <c r="V179" s="747"/>
      <c r="W179" s="748"/>
      <c r="X179" s="746">
        <v>72</v>
      </c>
      <c r="Y179" s="747"/>
      <c r="Z179" s="747"/>
      <c r="AA179" s="747"/>
      <c r="AB179" s="748"/>
      <c r="AC179" s="746">
        <v>162</v>
      </c>
      <c r="AD179" s="747"/>
      <c r="AE179" s="747"/>
      <c r="AF179" s="747"/>
      <c r="AG179" s="748"/>
      <c r="AH179" s="1"/>
      <c r="AI179" s="1"/>
    </row>
    <row r="180" spans="1:35" ht="12" customHeight="1">
      <c r="A180" s="741"/>
      <c r="B180" s="742"/>
      <c r="C180" s="749" t="s">
        <v>138</v>
      </c>
      <c r="D180" s="750"/>
      <c r="E180" s="750"/>
      <c r="F180" s="750"/>
      <c r="G180" s="750"/>
      <c r="H180" s="750"/>
      <c r="I180" s="750"/>
      <c r="J180" s="750"/>
      <c r="K180" s="750"/>
      <c r="L180" s="751" t="s">
        <v>98</v>
      </c>
      <c r="M180" s="751"/>
      <c r="N180" s="758">
        <v>22</v>
      </c>
      <c r="O180" s="759"/>
      <c r="P180" s="759"/>
      <c r="Q180" s="759"/>
      <c r="R180" s="760"/>
      <c r="S180" s="758">
        <v>55</v>
      </c>
      <c r="T180" s="759"/>
      <c r="U180" s="759"/>
      <c r="V180" s="759"/>
      <c r="W180" s="760"/>
      <c r="X180" s="758">
        <v>5</v>
      </c>
      <c r="Y180" s="759"/>
      <c r="Z180" s="759"/>
      <c r="AA180" s="759"/>
      <c r="AB180" s="760"/>
      <c r="AC180" s="758">
        <v>11</v>
      </c>
      <c r="AD180" s="759"/>
      <c r="AE180" s="759"/>
      <c r="AF180" s="759"/>
      <c r="AG180" s="760"/>
      <c r="AH180" s="1"/>
      <c r="AI180" s="1"/>
    </row>
    <row r="181" spans="1:35" ht="12" customHeight="1">
      <c r="A181" s="741">
        <v>6</v>
      </c>
      <c r="B181" s="742"/>
      <c r="C181" s="761" t="s">
        <v>144</v>
      </c>
      <c r="D181" s="762"/>
      <c r="E181" s="762"/>
      <c r="F181" s="762"/>
      <c r="G181" s="762"/>
      <c r="H181" s="762"/>
      <c r="I181" s="762"/>
      <c r="J181" s="762"/>
      <c r="K181" s="762"/>
      <c r="L181" s="745" t="s">
        <v>665</v>
      </c>
      <c r="M181" s="745"/>
      <c r="N181" s="746">
        <v>20</v>
      </c>
      <c r="O181" s="747"/>
      <c r="P181" s="747"/>
      <c r="Q181" s="747"/>
      <c r="R181" s="748"/>
      <c r="S181" s="746">
        <v>21</v>
      </c>
      <c r="T181" s="747"/>
      <c r="U181" s="747"/>
      <c r="V181" s="747"/>
      <c r="W181" s="748"/>
      <c r="X181" s="746">
        <v>22</v>
      </c>
      <c r="Y181" s="747"/>
      <c r="Z181" s="747"/>
      <c r="AA181" s="747"/>
      <c r="AB181" s="748"/>
      <c r="AC181" s="746">
        <v>23</v>
      </c>
      <c r="AD181" s="747"/>
      <c r="AE181" s="747"/>
      <c r="AF181" s="747"/>
      <c r="AG181" s="748"/>
      <c r="AH181" s="1"/>
      <c r="AI181" s="1"/>
    </row>
    <row r="182" spans="1:35" ht="12" customHeight="1">
      <c r="A182" s="741"/>
      <c r="B182" s="742"/>
      <c r="C182" s="749" t="s">
        <v>138</v>
      </c>
      <c r="D182" s="750"/>
      <c r="E182" s="750"/>
      <c r="F182" s="750"/>
      <c r="G182" s="750"/>
      <c r="H182" s="750"/>
      <c r="I182" s="750"/>
      <c r="J182" s="750"/>
      <c r="K182" s="750"/>
      <c r="L182" s="751" t="s">
        <v>98</v>
      </c>
      <c r="M182" s="751"/>
      <c r="N182" s="752">
        <v>10</v>
      </c>
      <c r="O182" s="753"/>
      <c r="P182" s="753"/>
      <c r="Q182" s="753"/>
      <c r="R182" s="754"/>
      <c r="S182" s="755">
        <v>11</v>
      </c>
      <c r="T182" s="756"/>
      <c r="U182" s="756"/>
      <c r="V182" s="756"/>
      <c r="W182" s="757"/>
      <c r="X182" s="755">
        <v>12</v>
      </c>
      <c r="Y182" s="756"/>
      <c r="Z182" s="756"/>
      <c r="AA182" s="756"/>
      <c r="AB182" s="757"/>
      <c r="AC182" s="755">
        <v>13</v>
      </c>
      <c r="AD182" s="756"/>
      <c r="AE182" s="756"/>
      <c r="AF182" s="756"/>
      <c r="AG182" s="757"/>
      <c r="AH182" s="1"/>
      <c r="AI182" s="1"/>
    </row>
    <row r="183" spans="1:35" ht="12" customHeight="1">
      <c r="A183" s="741">
        <v>7</v>
      </c>
      <c r="B183" s="742"/>
      <c r="C183" s="44" t="s">
        <v>554</v>
      </c>
      <c r="D183" s="45"/>
      <c r="E183" s="763" t="s">
        <v>642</v>
      </c>
      <c r="F183" s="763"/>
      <c r="G183" s="763"/>
      <c r="H183" s="763"/>
      <c r="I183" s="45"/>
      <c r="J183" s="45"/>
      <c r="K183" s="210" t="s">
        <v>553</v>
      </c>
      <c r="L183" s="745" t="s">
        <v>140</v>
      </c>
      <c r="M183" s="745"/>
      <c r="N183" s="746">
        <v>1278</v>
      </c>
      <c r="O183" s="747"/>
      <c r="P183" s="747"/>
      <c r="Q183" s="747"/>
      <c r="R183" s="748"/>
      <c r="S183" s="746">
        <v>1297</v>
      </c>
      <c r="T183" s="747"/>
      <c r="U183" s="747"/>
      <c r="V183" s="747"/>
      <c r="W183" s="748"/>
      <c r="X183" s="746">
        <v>1130</v>
      </c>
      <c r="Y183" s="747"/>
      <c r="Z183" s="747"/>
      <c r="AA183" s="747"/>
      <c r="AB183" s="748"/>
      <c r="AC183" s="746">
        <v>1210</v>
      </c>
      <c r="AD183" s="747"/>
      <c r="AE183" s="747"/>
      <c r="AF183" s="747"/>
      <c r="AG183" s="748"/>
      <c r="AH183" s="1"/>
      <c r="AI183" s="1"/>
    </row>
    <row r="184" spans="1:35" ht="12" customHeight="1">
      <c r="A184" s="741"/>
      <c r="B184" s="742"/>
      <c r="C184" s="46" t="s">
        <v>138</v>
      </c>
      <c r="D184" s="47"/>
      <c r="E184" s="262"/>
      <c r="F184" s="262"/>
      <c r="G184" s="262"/>
      <c r="H184" s="262"/>
      <c r="I184" s="47"/>
      <c r="J184" s="47"/>
      <c r="K184" s="47"/>
      <c r="L184" s="751" t="s">
        <v>98</v>
      </c>
      <c r="M184" s="751"/>
      <c r="N184" s="752">
        <v>172</v>
      </c>
      <c r="O184" s="753"/>
      <c r="P184" s="753"/>
      <c r="Q184" s="753"/>
      <c r="R184" s="754"/>
      <c r="S184" s="752">
        <v>181</v>
      </c>
      <c r="T184" s="753"/>
      <c r="U184" s="753"/>
      <c r="V184" s="753"/>
      <c r="W184" s="754"/>
      <c r="X184" s="752">
        <v>163</v>
      </c>
      <c r="Y184" s="753"/>
      <c r="Z184" s="753"/>
      <c r="AA184" s="753"/>
      <c r="AB184" s="754"/>
      <c r="AC184" s="752">
        <v>143</v>
      </c>
      <c r="AD184" s="753"/>
      <c r="AE184" s="753"/>
      <c r="AF184" s="753"/>
      <c r="AG184" s="754"/>
      <c r="AH184" s="1"/>
      <c r="AI184" s="1"/>
    </row>
    <row r="185" spans="1:19" ht="12" customHeight="1">
      <c r="A185" s="764" t="s">
        <v>145</v>
      </c>
      <c r="B185" s="764"/>
      <c r="C185" s="48" t="s">
        <v>146</v>
      </c>
      <c r="D185" s="48"/>
      <c r="E185" s="48"/>
      <c r="F185" s="48"/>
      <c r="G185" s="48"/>
      <c r="H185" s="48"/>
      <c r="I185" s="48"/>
      <c r="J185" s="48"/>
      <c r="K185" s="48"/>
      <c r="L185" s="48"/>
      <c r="M185" s="48"/>
      <c r="N185" s="48"/>
      <c r="O185" s="48"/>
      <c r="P185" s="48"/>
      <c r="Q185" s="48"/>
      <c r="R185" s="48"/>
      <c r="S185" s="48"/>
    </row>
    <row r="186" spans="1:21" ht="12" customHeight="1">
      <c r="A186" s="764" t="s">
        <v>147</v>
      </c>
      <c r="B186" s="764"/>
      <c r="C186" s="49"/>
      <c r="D186" s="50"/>
      <c r="E186" s="51"/>
      <c r="F186" s="52"/>
      <c r="G186" s="48" t="s">
        <v>148</v>
      </c>
      <c r="H186" s="48"/>
      <c r="I186" s="48"/>
      <c r="J186" s="48"/>
      <c r="K186" s="48"/>
      <c r="L186" s="48"/>
      <c r="M186" s="48"/>
      <c r="N186" s="48"/>
      <c r="O186" s="48"/>
      <c r="P186" s="48"/>
      <c r="Q186" s="48"/>
      <c r="U186" s="53" t="s">
        <v>149</v>
      </c>
    </row>
    <row r="187" spans="1:19" ht="12">
      <c r="A187" s="764" t="s">
        <v>150</v>
      </c>
      <c r="B187" s="764"/>
      <c r="C187" s="48" t="s">
        <v>151</v>
      </c>
      <c r="D187" s="48"/>
      <c r="E187" s="48"/>
      <c r="F187" s="48"/>
      <c r="G187" s="48"/>
      <c r="H187" s="48"/>
      <c r="I187" s="48"/>
      <c r="J187" s="48"/>
      <c r="K187" s="48"/>
      <c r="L187" s="48"/>
      <c r="M187" s="48"/>
      <c r="N187" s="48"/>
      <c r="O187" s="48"/>
      <c r="P187" s="48"/>
      <c r="Q187" s="48"/>
      <c r="R187" s="48"/>
      <c r="S187" s="48"/>
    </row>
    <row r="188" spans="1:35" ht="12" customHeight="1">
      <c r="A188" s="765" t="s">
        <v>152</v>
      </c>
      <c r="B188" s="765"/>
      <c r="C188" s="765"/>
      <c r="D188" s="765"/>
      <c r="E188" s="765"/>
      <c r="F188" s="765"/>
      <c r="G188" s="765"/>
      <c r="H188" s="765"/>
      <c r="I188" s="765"/>
      <c r="J188" s="765"/>
      <c r="K188" s="765"/>
      <c r="L188" s="765"/>
      <c r="M188" s="765"/>
      <c r="N188" s="765"/>
      <c r="O188" s="765"/>
      <c r="P188" s="765"/>
      <c r="Q188" s="765"/>
      <c r="R188" s="765"/>
      <c r="S188" s="765"/>
      <c r="T188" s="765"/>
      <c r="U188" s="765"/>
      <c r="V188" s="765"/>
      <c r="W188" s="765"/>
      <c r="X188" s="765"/>
      <c r="Y188" s="765"/>
      <c r="Z188" s="765"/>
      <c r="AA188" s="765"/>
      <c r="AB188" s="765"/>
      <c r="AC188" s="765"/>
      <c r="AD188" s="765"/>
      <c r="AE188" s="765"/>
      <c r="AF188" s="765"/>
      <c r="AG188" s="765"/>
      <c r="AH188" s="40"/>
      <c r="AI188" s="40"/>
    </row>
    <row r="189" spans="1:35" ht="12" customHeight="1">
      <c r="A189" s="766"/>
      <c r="B189" s="766"/>
      <c r="C189" s="766"/>
      <c r="D189" s="766"/>
      <c r="E189" s="766"/>
      <c r="F189" s="766"/>
      <c r="G189" s="766"/>
      <c r="H189" s="766"/>
      <c r="I189" s="766"/>
      <c r="J189" s="766"/>
      <c r="K189" s="766"/>
      <c r="L189" s="766"/>
      <c r="M189" s="766"/>
      <c r="N189" s="766"/>
      <c r="O189" s="766"/>
      <c r="P189" s="766"/>
      <c r="Q189" s="766"/>
      <c r="R189" s="766"/>
      <c r="S189" s="766"/>
      <c r="T189" s="766"/>
      <c r="U189" s="766"/>
      <c r="V189" s="766"/>
      <c r="W189" s="766"/>
      <c r="X189" s="766"/>
      <c r="Y189" s="766"/>
      <c r="Z189" s="766"/>
      <c r="AA189" s="766"/>
      <c r="AB189" s="766"/>
      <c r="AC189" s="766"/>
      <c r="AD189" s="766"/>
      <c r="AE189" s="766"/>
      <c r="AF189" s="766"/>
      <c r="AG189" s="766"/>
      <c r="AH189" s="40"/>
      <c r="AI189" s="40"/>
    </row>
    <row r="190" spans="1:52" ht="12" customHeight="1">
      <c r="A190" s="704" t="s">
        <v>77</v>
      </c>
      <c r="B190" s="714"/>
      <c r="C190" s="714"/>
      <c r="D190" s="705"/>
      <c r="E190" s="767" t="str">
        <f>E120</f>
        <v>○○清掃工場</v>
      </c>
      <c r="F190" s="768"/>
      <c r="G190" s="768"/>
      <c r="H190" s="768"/>
      <c r="I190" s="768"/>
      <c r="J190" s="768"/>
      <c r="K190" s="768"/>
      <c r="L190" s="768"/>
      <c r="M190" s="768"/>
      <c r="N190" s="768"/>
      <c r="O190" s="768"/>
      <c r="P190" s="768"/>
      <c r="Q190" s="768"/>
      <c r="R190" s="768"/>
      <c r="S190" s="768"/>
      <c r="T190" s="768"/>
      <c r="U190" s="768"/>
      <c r="V190" s="768"/>
      <c r="W190" s="768"/>
      <c r="X190" s="769"/>
      <c r="Y190" s="704" t="s">
        <v>78</v>
      </c>
      <c r="Z190" s="714"/>
      <c r="AA190" s="714"/>
      <c r="AB190" s="705"/>
      <c r="AC190" s="767" t="str">
        <f>AC120</f>
        <v>関東</v>
      </c>
      <c r="AD190" s="768"/>
      <c r="AE190" s="768"/>
      <c r="AF190" s="768"/>
      <c r="AG190" s="769"/>
      <c r="AH190" s="55"/>
      <c r="AI190" s="55"/>
      <c r="AJ190" s="56" t="s">
        <v>676</v>
      </c>
      <c r="AK190" s="54"/>
      <c r="AL190" s="54"/>
      <c r="AM190" s="54"/>
      <c r="AN190" s="54"/>
      <c r="AO190" s="54"/>
      <c r="AP190" s="54"/>
      <c r="AQ190" s="54"/>
      <c r="AR190" s="54"/>
      <c r="AS190" s="54"/>
      <c r="AT190" s="54"/>
      <c r="AU190" s="54"/>
      <c r="AV190" s="54"/>
      <c r="AW190" s="54"/>
      <c r="AX190" s="54"/>
      <c r="AY190" s="54"/>
      <c r="AZ190" s="54"/>
    </row>
    <row r="191" spans="1:52" ht="12" customHeight="1">
      <c r="A191" s="706"/>
      <c r="B191" s="715"/>
      <c r="C191" s="715"/>
      <c r="D191" s="707"/>
      <c r="E191" s="770"/>
      <c r="F191" s="771"/>
      <c r="G191" s="771"/>
      <c r="H191" s="771"/>
      <c r="I191" s="771"/>
      <c r="J191" s="771"/>
      <c r="K191" s="771"/>
      <c r="L191" s="771"/>
      <c r="M191" s="771"/>
      <c r="N191" s="771"/>
      <c r="O191" s="771"/>
      <c r="P191" s="771"/>
      <c r="Q191" s="771"/>
      <c r="R191" s="771"/>
      <c r="S191" s="771"/>
      <c r="T191" s="771"/>
      <c r="U191" s="771"/>
      <c r="V191" s="771"/>
      <c r="W191" s="771"/>
      <c r="X191" s="772"/>
      <c r="Y191" s="706"/>
      <c r="Z191" s="715"/>
      <c r="AA191" s="715"/>
      <c r="AB191" s="707"/>
      <c r="AC191" s="770"/>
      <c r="AD191" s="771"/>
      <c r="AE191" s="771"/>
      <c r="AF191" s="771"/>
      <c r="AG191" s="772"/>
      <c r="AH191" s="55"/>
      <c r="AI191" s="55"/>
      <c r="AJ191" s="75"/>
      <c r="AK191" s="54"/>
      <c r="AL191" s="54"/>
      <c r="AM191" s="54"/>
      <c r="AN191" s="54"/>
      <c r="AO191" s="54"/>
      <c r="AP191" s="54"/>
      <c r="AQ191" s="54"/>
      <c r="AR191" s="54"/>
      <c r="AS191" s="54"/>
      <c r="AT191" s="54"/>
      <c r="AU191" s="54"/>
      <c r="AV191" s="54"/>
      <c r="AW191" s="54"/>
      <c r="AX191" s="54"/>
      <c r="AY191" s="54"/>
      <c r="AZ191" s="54"/>
    </row>
    <row r="192" spans="1:52" ht="12" customHeight="1">
      <c r="A192" s="42"/>
      <c r="B192" s="42"/>
      <c r="C192" s="42"/>
      <c r="D192" s="42"/>
      <c r="E192" s="85"/>
      <c r="F192" s="85"/>
      <c r="G192" s="85"/>
      <c r="H192" s="85"/>
      <c r="I192" s="85"/>
      <c r="J192" s="85"/>
      <c r="K192" s="85"/>
      <c r="L192" s="85"/>
      <c r="M192" s="85"/>
      <c r="N192" s="85"/>
      <c r="O192" s="85"/>
      <c r="P192" s="85"/>
      <c r="Q192" s="85"/>
      <c r="R192" s="85"/>
      <c r="S192" s="85"/>
      <c r="T192" s="85"/>
      <c r="U192" s="85"/>
      <c r="V192" s="85"/>
      <c r="W192" s="85"/>
      <c r="X192" s="85"/>
      <c r="Y192" s="42"/>
      <c r="Z192" s="42"/>
      <c r="AA192" s="42"/>
      <c r="AB192" s="42"/>
      <c r="AC192" s="85"/>
      <c r="AD192" s="85"/>
      <c r="AE192" s="85"/>
      <c r="AF192" s="85"/>
      <c r="AG192" s="85"/>
      <c r="AH192" s="55"/>
      <c r="AI192" s="55"/>
      <c r="AJ192" s="75"/>
      <c r="AK192" s="54"/>
      <c r="AL192" s="54"/>
      <c r="AM192" s="54"/>
      <c r="AN192" s="54"/>
      <c r="AO192" s="54"/>
      <c r="AP192" s="54"/>
      <c r="AQ192" s="54"/>
      <c r="AR192" s="54"/>
      <c r="AS192" s="54"/>
      <c r="AT192" s="54"/>
      <c r="AU192" s="54"/>
      <c r="AV192" s="54"/>
      <c r="AW192" s="54"/>
      <c r="AX192" s="54"/>
      <c r="AY192" s="54"/>
      <c r="AZ192" s="54"/>
    </row>
    <row r="193" spans="1:52" ht="18.75" customHeight="1">
      <c r="A193" s="42"/>
      <c r="B193" s="86" t="s">
        <v>680</v>
      </c>
      <c r="C193" s="42"/>
      <c r="D193" s="42"/>
      <c r="E193" s="85"/>
      <c r="F193" s="85"/>
      <c r="G193" s="85"/>
      <c r="H193" s="85"/>
      <c r="I193" s="85"/>
      <c r="J193" s="85"/>
      <c r="K193" s="85"/>
      <c r="L193" s="85"/>
      <c r="M193" s="85"/>
      <c r="N193" s="85"/>
      <c r="O193" s="85"/>
      <c r="P193" s="85"/>
      <c r="Q193" s="328"/>
      <c r="R193" s="328"/>
      <c r="S193" s="328"/>
      <c r="T193" s="328"/>
      <c r="U193" s="328"/>
      <c r="V193" s="328"/>
      <c r="W193" s="328"/>
      <c r="X193" s="328"/>
      <c r="Y193" s="1"/>
      <c r="Z193" s="1"/>
      <c r="AA193" s="1"/>
      <c r="AB193" s="1"/>
      <c r="AC193" s="328"/>
      <c r="AD193" s="328"/>
      <c r="AE193" s="328"/>
      <c r="AF193" s="328"/>
      <c r="AG193" s="328"/>
      <c r="AH193" s="55"/>
      <c r="AI193" s="55"/>
      <c r="AJ193" s="75"/>
      <c r="AK193" s="54"/>
      <c r="AL193" s="54"/>
      <c r="AM193" s="54"/>
      <c r="AN193" s="54"/>
      <c r="AO193" s="54"/>
      <c r="AP193" s="54"/>
      <c r="AQ193" s="54"/>
      <c r="AR193" s="54"/>
      <c r="AS193" s="54"/>
      <c r="AT193" s="54"/>
      <c r="AU193" s="54"/>
      <c r="AV193" s="54"/>
      <c r="AW193" s="54"/>
      <c r="AX193" s="54"/>
      <c r="AY193" s="54"/>
      <c r="AZ193" s="54"/>
    </row>
    <row r="194" spans="1:52" ht="12">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1"/>
      <c r="AI194" s="1"/>
      <c r="AJ194" s="56"/>
      <c r="AK194" s="56"/>
      <c r="AL194" s="56"/>
      <c r="AM194" s="56"/>
      <c r="AN194" s="56"/>
      <c r="AO194" s="56"/>
      <c r="AP194" s="56"/>
      <c r="AQ194" s="56"/>
      <c r="AR194" s="42"/>
      <c r="AS194" s="42"/>
      <c r="AT194" s="42"/>
      <c r="AU194" s="42"/>
      <c r="AV194" s="43"/>
      <c r="AW194" s="43"/>
      <c r="AX194" s="43"/>
      <c r="AY194" s="43"/>
      <c r="AZ194" s="43"/>
    </row>
    <row r="195" spans="1:52" ht="12.75" customHeight="1">
      <c r="A195" s="773" t="s">
        <v>153</v>
      </c>
      <c r="B195" s="773"/>
      <c r="C195" s="773"/>
      <c r="D195" s="773"/>
      <c r="E195" s="773"/>
      <c r="F195" s="773"/>
      <c r="G195" s="773"/>
      <c r="H195" s="773"/>
      <c r="I195" s="773"/>
      <c r="J195" s="773"/>
      <c r="K195" s="773"/>
      <c r="L195" s="773"/>
      <c r="M195" s="773"/>
      <c r="N195" s="773"/>
      <c r="O195" s="773"/>
      <c r="P195" s="1"/>
      <c r="Q195" s="1"/>
      <c r="R195" s="1"/>
      <c r="S195" s="1"/>
      <c r="T195" s="1"/>
      <c r="U195" s="1"/>
      <c r="V195" s="1"/>
      <c r="W195" s="1"/>
      <c r="X195" s="1"/>
      <c r="Y195" s="1"/>
      <c r="Z195" s="1"/>
      <c r="AA195" s="1"/>
      <c r="AB195" s="1"/>
      <c r="AC195" s="1"/>
      <c r="AD195" s="1"/>
      <c r="AE195" s="1"/>
      <c r="AF195" s="1"/>
      <c r="AG195" s="1"/>
      <c r="AH195" s="1"/>
      <c r="AI195" s="1"/>
      <c r="AJ195" s="56"/>
      <c r="AK195" s="56"/>
      <c r="AL195" s="56"/>
      <c r="AM195" s="56"/>
      <c r="AN195" s="56"/>
      <c r="AO195" s="56"/>
      <c r="AP195" s="56"/>
      <c r="AQ195" s="56"/>
      <c r="AR195" s="42"/>
      <c r="AS195" s="42"/>
      <c r="AT195" s="42"/>
      <c r="AU195" s="42"/>
      <c r="AV195" s="43"/>
      <c r="AW195" s="43"/>
      <c r="AX195" s="43"/>
      <c r="AY195" s="43"/>
      <c r="AZ195" s="43"/>
    </row>
    <row r="196" spans="1:52" ht="12">
      <c r="A196" s="654" t="s">
        <v>361</v>
      </c>
      <c r="B196" s="654"/>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23"/>
      <c r="AI196" s="23"/>
      <c r="AJ196" s="42"/>
      <c r="AK196" s="42"/>
      <c r="AL196" s="42"/>
      <c r="AM196" s="42"/>
      <c r="AN196" s="42"/>
      <c r="AO196" s="42"/>
      <c r="AP196" s="42"/>
      <c r="AQ196" s="42"/>
      <c r="AR196" s="42"/>
      <c r="AS196" s="42"/>
      <c r="AT196" s="42"/>
      <c r="AU196" s="42"/>
      <c r="AV196" s="42"/>
      <c r="AW196" s="42"/>
      <c r="AX196" s="42"/>
      <c r="AY196" s="42"/>
      <c r="AZ196" s="42"/>
    </row>
    <row r="197" spans="1:52" ht="12">
      <c r="A197" s="35"/>
      <c r="B197" s="58"/>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42"/>
      <c r="AK197" s="42"/>
      <c r="AL197" s="42"/>
      <c r="AM197" s="42"/>
      <c r="AN197" s="42"/>
      <c r="AO197" s="42"/>
      <c r="AP197" s="42"/>
      <c r="AQ197" s="42"/>
      <c r="AR197" s="42"/>
      <c r="AS197" s="42"/>
      <c r="AT197" s="42"/>
      <c r="AU197" s="42"/>
      <c r="AV197" s="42"/>
      <c r="AW197" s="42"/>
      <c r="AX197" s="42"/>
      <c r="AY197" s="42"/>
      <c r="AZ197" s="42"/>
    </row>
    <row r="198" spans="1:15" ht="12">
      <c r="A198" s="1"/>
      <c r="B198" s="23" t="s">
        <v>154</v>
      </c>
      <c r="C198" s="23"/>
      <c r="D198" s="23"/>
      <c r="E198" s="23"/>
      <c r="F198" s="23"/>
      <c r="G198" s="23"/>
      <c r="H198" s="23"/>
      <c r="I198" s="23"/>
      <c r="J198" s="23"/>
      <c r="K198" s="23"/>
      <c r="L198" s="23"/>
      <c r="M198" s="23"/>
      <c r="N198" s="23"/>
      <c r="O198" s="23"/>
    </row>
    <row r="199" spans="1:34" ht="12">
      <c r="A199" s="1"/>
      <c r="B199" s="23"/>
      <c r="C199" s="23"/>
      <c r="D199" s="23"/>
      <c r="E199" s="23"/>
      <c r="F199" s="23"/>
      <c r="G199" s="23"/>
      <c r="H199" s="23"/>
      <c r="I199" s="23"/>
      <c r="J199" s="23"/>
      <c r="K199" s="23"/>
      <c r="L199" s="23"/>
      <c r="M199" s="23"/>
      <c r="N199" s="23"/>
      <c r="O199" s="23"/>
      <c r="P199" s="23"/>
      <c r="Q199" s="23"/>
      <c r="R199" s="23"/>
      <c r="S199" s="23"/>
      <c r="T199" s="23"/>
      <c r="U199" s="23"/>
      <c r="V199" s="24"/>
      <c r="W199" s="24"/>
      <c r="X199" s="23"/>
      <c r="Y199" s="23"/>
      <c r="Z199" s="23"/>
      <c r="AA199" s="23"/>
      <c r="AB199" s="23"/>
      <c r="AC199" s="23"/>
      <c r="AD199" s="23"/>
      <c r="AE199" s="23"/>
      <c r="AF199" s="23"/>
      <c r="AG199" s="23"/>
      <c r="AH199" s="23"/>
    </row>
    <row r="200" spans="1:34" ht="12">
      <c r="A200" s="1"/>
      <c r="B200" s="23"/>
      <c r="C200" s="23"/>
      <c r="D200" s="76"/>
      <c r="E200" s="23" t="s">
        <v>155</v>
      </c>
      <c r="F200" s="23"/>
      <c r="G200" s="23"/>
      <c r="H200" s="23"/>
      <c r="I200" s="23"/>
      <c r="J200" s="23"/>
      <c r="K200" s="23"/>
      <c r="L200" s="23"/>
      <c r="M200" s="23"/>
      <c r="N200" s="23"/>
      <c r="O200" s="23"/>
      <c r="P200" s="23"/>
      <c r="Q200" s="23"/>
      <c r="R200" s="23"/>
      <c r="S200" s="23"/>
      <c r="T200" s="23"/>
      <c r="U200" s="23"/>
      <c r="V200" s="24"/>
      <c r="W200" s="24"/>
      <c r="X200" s="23"/>
      <c r="Y200" s="23"/>
      <c r="Z200" s="23"/>
      <c r="AA200" s="23"/>
      <c r="AB200" s="23"/>
      <c r="AC200" s="23"/>
      <c r="AD200" s="23"/>
      <c r="AE200" s="23"/>
      <c r="AF200" s="23"/>
      <c r="AG200" s="23"/>
      <c r="AH200" s="23"/>
    </row>
    <row r="201" spans="1:34" ht="12">
      <c r="A201" s="1"/>
      <c r="B201" s="23"/>
      <c r="C201" s="23"/>
      <c r="D201" s="24"/>
      <c r="E201" s="24"/>
      <c r="F201" s="24"/>
      <c r="G201" s="23"/>
      <c r="H201" s="23"/>
      <c r="I201" s="23"/>
      <c r="J201" s="23"/>
      <c r="K201" s="23"/>
      <c r="L201" s="23"/>
      <c r="M201" s="23"/>
      <c r="N201" s="23"/>
      <c r="O201" s="23"/>
      <c r="P201" s="23"/>
      <c r="Q201" s="23"/>
      <c r="R201" s="23"/>
      <c r="S201" s="23"/>
      <c r="T201" s="23"/>
      <c r="U201" s="23"/>
      <c r="V201" s="24"/>
      <c r="W201" s="24"/>
      <c r="X201" s="23"/>
      <c r="Y201" s="23"/>
      <c r="Z201" s="23"/>
      <c r="AA201" s="23"/>
      <c r="AB201" s="23"/>
      <c r="AC201" s="23"/>
      <c r="AD201" s="23"/>
      <c r="AE201" s="23"/>
      <c r="AF201" s="23"/>
      <c r="AG201" s="23"/>
      <c r="AH201" s="23"/>
    </row>
    <row r="202" spans="1:34" ht="12">
      <c r="A202" s="1"/>
      <c r="B202" s="23"/>
      <c r="C202" s="23"/>
      <c r="D202" s="76" t="s">
        <v>626</v>
      </c>
      <c r="E202" s="23" t="s">
        <v>156</v>
      </c>
      <c r="F202" s="23"/>
      <c r="G202" s="23"/>
      <c r="H202" s="23"/>
      <c r="I202" s="23"/>
      <c r="J202" s="23"/>
      <c r="K202" s="23"/>
      <c r="L202" s="23"/>
      <c r="M202" s="23"/>
      <c r="N202" s="23"/>
      <c r="O202" s="23"/>
      <c r="P202" s="23"/>
      <c r="Q202" s="23"/>
      <c r="R202" s="23"/>
      <c r="S202" s="23"/>
      <c r="T202" s="23"/>
      <c r="U202" s="23"/>
      <c r="V202" s="24"/>
      <c r="W202" s="24"/>
      <c r="X202" s="23"/>
      <c r="Y202" s="23"/>
      <c r="Z202" s="23"/>
      <c r="AA202" s="23"/>
      <c r="AB202" s="23"/>
      <c r="AC202" s="23"/>
      <c r="AD202" s="23"/>
      <c r="AE202" s="23"/>
      <c r="AF202" s="23"/>
      <c r="AG202" s="23"/>
      <c r="AH202" s="23"/>
    </row>
    <row r="203" spans="1:34" ht="12">
      <c r="A203" s="1"/>
      <c r="B203" s="23"/>
      <c r="C203" s="23"/>
      <c r="D203" s="23"/>
      <c r="E203" s="23"/>
      <c r="F203" s="23"/>
      <c r="G203" s="23"/>
      <c r="H203" s="23"/>
      <c r="I203" s="23"/>
      <c r="J203" s="23"/>
      <c r="K203" s="23"/>
      <c r="L203" s="23"/>
      <c r="M203" s="23"/>
      <c r="N203" s="23"/>
      <c r="O203" s="23"/>
      <c r="P203" s="23"/>
      <c r="Q203" s="23"/>
      <c r="R203" s="23"/>
      <c r="S203" s="23"/>
      <c r="T203" s="23"/>
      <c r="U203" s="23"/>
      <c r="V203" s="24"/>
      <c r="W203" s="24"/>
      <c r="X203" s="23"/>
      <c r="Y203" s="23"/>
      <c r="Z203" s="23"/>
      <c r="AA203" s="23"/>
      <c r="AB203" s="23"/>
      <c r="AC203" s="23"/>
      <c r="AD203" s="23"/>
      <c r="AE203" s="23"/>
      <c r="AF203" s="23"/>
      <c r="AG203" s="23"/>
      <c r="AH203" s="23"/>
    </row>
    <row r="204" spans="1:34" ht="12">
      <c r="A204" s="1"/>
      <c r="B204" s="23"/>
      <c r="C204" s="23"/>
      <c r="D204" s="76"/>
      <c r="E204" s="23" t="s">
        <v>157</v>
      </c>
      <c r="F204" s="23"/>
      <c r="G204" s="23"/>
      <c r="H204" s="23"/>
      <c r="I204" s="23"/>
      <c r="J204" s="23"/>
      <c r="K204" s="23"/>
      <c r="L204" s="23"/>
      <c r="M204" s="23"/>
      <c r="N204" s="23"/>
      <c r="O204" s="23"/>
      <c r="P204" s="23"/>
      <c r="Q204" s="23"/>
      <c r="R204" s="23"/>
      <c r="S204" s="23"/>
      <c r="T204" s="23"/>
      <c r="U204" s="23"/>
      <c r="V204" s="24"/>
      <c r="W204" s="24"/>
      <c r="X204" s="23"/>
      <c r="Y204" s="23"/>
      <c r="Z204" s="23"/>
      <c r="AA204" s="23"/>
      <c r="AB204" s="23"/>
      <c r="AC204" s="23"/>
      <c r="AD204" s="23"/>
      <c r="AE204" s="23"/>
      <c r="AF204" s="23"/>
      <c r="AG204" s="23"/>
      <c r="AH204" s="23"/>
    </row>
    <row r="205" spans="1:34" ht="12">
      <c r="A205" s="1"/>
      <c r="B205" s="23"/>
      <c r="C205" s="23"/>
      <c r="D205" s="1"/>
      <c r="E205" s="23"/>
      <c r="F205" s="23"/>
      <c r="G205" s="23"/>
      <c r="H205" s="23"/>
      <c r="I205" s="23"/>
      <c r="J205" s="23"/>
      <c r="K205" s="23"/>
      <c r="L205" s="23"/>
      <c r="M205" s="23"/>
      <c r="N205" s="23"/>
      <c r="O205" s="23"/>
      <c r="P205" s="23"/>
      <c r="Q205" s="23"/>
      <c r="R205" s="23"/>
      <c r="S205" s="23"/>
      <c r="T205" s="23"/>
      <c r="U205" s="23"/>
      <c r="V205" s="24"/>
      <c r="W205" s="24"/>
      <c r="X205" s="23"/>
      <c r="Y205" s="23"/>
      <c r="Z205" s="23"/>
      <c r="AA205" s="23"/>
      <c r="AB205" s="23"/>
      <c r="AC205" s="23"/>
      <c r="AD205" s="23"/>
      <c r="AE205" s="23"/>
      <c r="AF205" s="23"/>
      <c r="AG205" s="23"/>
      <c r="AH205" s="23"/>
    </row>
    <row r="206" spans="1:34" ht="12">
      <c r="A206" s="1"/>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3"/>
      <c r="AF206" s="23"/>
      <c r="AG206" s="23"/>
      <c r="AH206" s="23"/>
    </row>
    <row r="207" spans="1:52" ht="12">
      <c r="A207" s="1"/>
      <c r="B207" s="23" t="s">
        <v>158</v>
      </c>
      <c r="C207" s="23"/>
      <c r="D207" s="23"/>
      <c r="E207" s="23"/>
      <c r="F207" s="23"/>
      <c r="G207" s="23"/>
      <c r="H207" s="23"/>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3"/>
      <c r="AF207" s="23"/>
      <c r="AG207" s="23"/>
      <c r="AH207" s="23"/>
      <c r="AI207" s="23"/>
      <c r="AJ207" s="56"/>
      <c r="AK207" s="56"/>
      <c r="AL207" s="56"/>
      <c r="AM207" s="56"/>
      <c r="AN207" s="56"/>
      <c r="AO207" s="56"/>
      <c r="AP207" s="56"/>
      <c r="AQ207" s="56"/>
      <c r="AR207" s="56"/>
      <c r="AS207" s="56"/>
      <c r="AT207" s="56"/>
      <c r="AU207" s="56"/>
      <c r="AV207" s="56"/>
      <c r="AW207" s="56"/>
      <c r="AX207" s="56"/>
      <c r="AY207" s="56"/>
      <c r="AZ207" s="56"/>
    </row>
    <row r="208" spans="1:52" ht="12">
      <c r="A208" s="1"/>
      <c r="B208" s="23"/>
      <c r="C208" s="23"/>
      <c r="D208" s="23"/>
      <c r="E208" s="23"/>
      <c r="F208" s="23"/>
      <c r="G208" s="23"/>
      <c r="H208" s="23"/>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3"/>
      <c r="AF208" s="23"/>
      <c r="AG208" s="23"/>
      <c r="AH208" s="23"/>
      <c r="AI208" s="23"/>
      <c r="AJ208" s="56"/>
      <c r="AK208" s="56"/>
      <c r="AL208" s="56"/>
      <c r="AM208" s="56"/>
      <c r="AN208" s="56"/>
      <c r="AO208" s="56"/>
      <c r="AP208" s="56"/>
      <c r="AQ208" s="56"/>
      <c r="AR208" s="56"/>
      <c r="AS208" s="56"/>
      <c r="AT208" s="56"/>
      <c r="AU208" s="56"/>
      <c r="AV208" s="56"/>
      <c r="AW208" s="56"/>
      <c r="AX208" s="56"/>
      <c r="AY208" s="56"/>
      <c r="AZ208" s="56"/>
    </row>
    <row r="209" spans="1:52" ht="12">
      <c r="A209" s="1"/>
      <c r="B209" s="23"/>
      <c r="C209" s="23"/>
      <c r="D209" s="76"/>
      <c r="E209" s="23" t="s">
        <v>159</v>
      </c>
      <c r="F209" s="23"/>
      <c r="G209" s="23"/>
      <c r="H209" s="23"/>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3"/>
      <c r="AF209" s="23"/>
      <c r="AG209" s="23"/>
      <c r="AH209" s="23"/>
      <c r="AI209" s="23"/>
      <c r="AJ209" s="56"/>
      <c r="AK209" s="56"/>
      <c r="AL209" s="56"/>
      <c r="AM209" s="56"/>
      <c r="AN209" s="56"/>
      <c r="AO209" s="56"/>
      <c r="AP209" s="56"/>
      <c r="AQ209" s="56"/>
      <c r="AR209" s="56"/>
      <c r="AS209" s="56"/>
      <c r="AT209" s="56"/>
      <c r="AU209" s="56"/>
      <c r="AV209" s="56"/>
      <c r="AW209" s="56"/>
      <c r="AX209" s="56"/>
      <c r="AY209" s="56"/>
      <c r="AZ209" s="56"/>
    </row>
    <row r="210" spans="1:52" ht="12">
      <c r="A210" s="1"/>
      <c r="B210" s="23"/>
      <c r="C210" s="23"/>
      <c r="D210" s="23"/>
      <c r="E210" s="23"/>
      <c r="F210" s="23"/>
      <c r="G210" s="23"/>
      <c r="H210" s="23"/>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3"/>
      <c r="AF210" s="23"/>
      <c r="AG210" s="23"/>
      <c r="AH210" s="23"/>
      <c r="AI210" s="23"/>
      <c r="AJ210" s="56"/>
      <c r="AK210" s="56"/>
      <c r="AL210" s="56"/>
      <c r="AM210" s="56"/>
      <c r="AN210" s="56"/>
      <c r="AO210" s="56"/>
      <c r="AP210" s="56"/>
      <c r="AQ210" s="56"/>
      <c r="AR210" s="56"/>
      <c r="AS210" s="56"/>
      <c r="AT210" s="56"/>
      <c r="AU210" s="56"/>
      <c r="AV210" s="56"/>
      <c r="AW210" s="56"/>
      <c r="AX210" s="56"/>
      <c r="AY210" s="56"/>
      <c r="AZ210" s="56"/>
    </row>
    <row r="211" spans="1:52" ht="12">
      <c r="A211" s="1"/>
      <c r="B211" s="23"/>
      <c r="C211" s="23"/>
      <c r="D211" s="76" t="s">
        <v>233</v>
      </c>
      <c r="E211" s="23" t="s">
        <v>160</v>
      </c>
      <c r="F211" s="23"/>
      <c r="G211" s="23"/>
      <c r="H211" s="23"/>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3"/>
      <c r="AF211" s="23"/>
      <c r="AG211" s="23"/>
      <c r="AH211" s="23"/>
      <c r="AI211" s="23"/>
      <c r="AJ211" s="56"/>
      <c r="AK211" s="56"/>
      <c r="AL211" s="56"/>
      <c r="AM211" s="56"/>
      <c r="AN211" s="56"/>
      <c r="AO211" s="56"/>
      <c r="AP211" s="56"/>
      <c r="AQ211" s="56"/>
      <c r="AR211" s="56"/>
      <c r="AS211" s="56"/>
      <c r="AT211" s="56"/>
      <c r="AU211" s="56"/>
      <c r="AV211" s="56"/>
      <c r="AW211" s="56"/>
      <c r="AX211" s="56"/>
      <c r="AY211" s="56"/>
      <c r="AZ211" s="56"/>
    </row>
    <row r="212" spans="1:52" ht="12">
      <c r="A212" s="1"/>
      <c r="B212" s="23"/>
      <c r="C212" s="23"/>
      <c r="D212" s="1"/>
      <c r="E212" s="23"/>
      <c r="F212" s="23"/>
      <c r="G212" s="23"/>
      <c r="H212" s="23"/>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3"/>
      <c r="AF212" s="23"/>
      <c r="AG212" s="23"/>
      <c r="AH212" s="23"/>
      <c r="AI212" s="23"/>
      <c r="AJ212" s="56"/>
      <c r="AK212" s="56"/>
      <c r="AL212" s="56"/>
      <c r="AM212" s="56"/>
      <c r="AN212" s="56"/>
      <c r="AO212" s="56"/>
      <c r="AP212" s="56"/>
      <c r="AQ212" s="56"/>
      <c r="AR212" s="56"/>
      <c r="AS212" s="56"/>
      <c r="AT212" s="56"/>
      <c r="AU212" s="56"/>
      <c r="AV212" s="56"/>
      <c r="AW212" s="56"/>
      <c r="AX212" s="56"/>
      <c r="AY212" s="56"/>
      <c r="AZ212" s="56"/>
    </row>
    <row r="213" spans="1:52" ht="12">
      <c r="A213" s="1"/>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3"/>
      <c r="AF213" s="23"/>
      <c r="AG213" s="23"/>
      <c r="AH213" s="23"/>
      <c r="AI213" s="23"/>
      <c r="AJ213" s="56"/>
      <c r="AK213" s="56"/>
      <c r="AL213" s="56"/>
      <c r="AM213" s="56"/>
      <c r="AN213" s="56"/>
      <c r="AO213" s="56"/>
      <c r="AP213" s="56"/>
      <c r="AQ213" s="56"/>
      <c r="AR213" s="56"/>
      <c r="AS213" s="56"/>
      <c r="AT213" s="56"/>
      <c r="AU213" s="56"/>
      <c r="AV213" s="56"/>
      <c r="AW213" s="56"/>
      <c r="AX213" s="56"/>
      <c r="AY213" s="56"/>
      <c r="AZ213" s="56"/>
    </row>
    <row r="214" spans="1:52" ht="12">
      <c r="A214" s="1"/>
      <c r="B214" s="24" t="s">
        <v>161</v>
      </c>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3"/>
      <c r="AF214" s="23"/>
      <c r="AG214" s="23"/>
      <c r="AH214" s="23"/>
      <c r="AI214" s="23"/>
      <c r="AJ214" s="56"/>
      <c r="AK214" s="56"/>
      <c r="AL214" s="56"/>
      <c r="AM214" s="56"/>
      <c r="AN214" s="56"/>
      <c r="AO214" s="56"/>
      <c r="AP214" s="56"/>
      <c r="AQ214" s="56"/>
      <c r="AR214" s="56"/>
      <c r="AS214" s="56"/>
      <c r="AT214" s="56"/>
      <c r="AU214" s="56"/>
      <c r="AV214" s="56"/>
      <c r="AW214" s="56"/>
      <c r="AX214" s="56"/>
      <c r="AY214" s="56"/>
      <c r="AZ214" s="56"/>
    </row>
    <row r="215" spans="1:52" ht="12">
      <c r="A215" s="1"/>
      <c r="B215" s="24"/>
      <c r="C215" s="24"/>
      <c r="D215" s="24" t="s">
        <v>162</v>
      </c>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3"/>
      <c r="AF215" s="23"/>
      <c r="AG215" s="23"/>
      <c r="AH215" s="23"/>
      <c r="AI215" s="23"/>
      <c r="AJ215" s="56"/>
      <c r="AK215" s="56"/>
      <c r="AL215" s="56"/>
      <c r="AM215" s="56"/>
      <c r="AN215" s="56"/>
      <c r="AO215" s="56"/>
      <c r="AP215" s="56"/>
      <c r="AQ215" s="56"/>
      <c r="AR215" s="56"/>
      <c r="AS215" s="56"/>
      <c r="AT215" s="56"/>
      <c r="AU215" s="56"/>
      <c r="AV215" s="56"/>
      <c r="AW215" s="56"/>
      <c r="AX215" s="56"/>
      <c r="AY215" s="56"/>
      <c r="AZ215" s="56"/>
    </row>
    <row r="216" spans="1:52" ht="12">
      <c r="A216" s="1"/>
      <c r="B216" s="24"/>
      <c r="C216" s="24"/>
      <c r="D216" s="76" t="s">
        <v>233</v>
      </c>
      <c r="E216" s="24" t="s">
        <v>163</v>
      </c>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3"/>
      <c r="AF216" s="23"/>
      <c r="AG216" s="23"/>
      <c r="AH216" s="23"/>
      <c r="AI216" s="23"/>
      <c r="AJ216" s="56"/>
      <c r="AK216" s="56"/>
      <c r="AL216" s="56"/>
      <c r="AM216" s="56"/>
      <c r="AN216" s="56"/>
      <c r="AO216" s="56"/>
      <c r="AP216" s="56"/>
      <c r="AQ216" s="56"/>
      <c r="AR216" s="56"/>
      <c r="AS216" s="56"/>
      <c r="AT216" s="56"/>
      <c r="AU216" s="56"/>
      <c r="AV216" s="56"/>
      <c r="AW216" s="56"/>
      <c r="AX216" s="56"/>
      <c r="AY216" s="56"/>
      <c r="AZ216" s="56"/>
    </row>
    <row r="217" spans="1:52" ht="12">
      <c r="A217" s="1"/>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3"/>
      <c r="AF217" s="23"/>
      <c r="AG217" s="23"/>
      <c r="AH217" s="23"/>
      <c r="AI217" s="23"/>
      <c r="AJ217" s="56"/>
      <c r="AK217" s="56"/>
      <c r="AL217" s="56"/>
      <c r="AM217" s="56"/>
      <c r="AN217" s="56"/>
      <c r="AO217" s="56"/>
      <c r="AP217" s="56"/>
      <c r="AQ217" s="56"/>
      <c r="AR217" s="56"/>
      <c r="AS217" s="56"/>
      <c r="AT217" s="56"/>
      <c r="AU217" s="56"/>
      <c r="AV217" s="56"/>
      <c r="AW217" s="56"/>
      <c r="AX217" s="56"/>
      <c r="AY217" s="56"/>
      <c r="AZ217" s="56"/>
    </row>
    <row r="218" spans="1:52" ht="12">
      <c r="A218" s="1"/>
      <c r="B218" s="24"/>
      <c r="C218" s="24"/>
      <c r="D218" s="76"/>
      <c r="E218" s="24" t="s">
        <v>315</v>
      </c>
      <c r="F218" s="24"/>
      <c r="G218" s="24"/>
      <c r="H218" s="24"/>
      <c r="I218" s="24"/>
      <c r="J218" s="24"/>
      <c r="K218" s="24"/>
      <c r="L218" s="24"/>
      <c r="M218" s="24"/>
      <c r="N218" s="24"/>
      <c r="O218" s="24"/>
      <c r="P218" s="24"/>
      <c r="Q218" s="24"/>
      <c r="R218" s="7"/>
      <c r="S218" s="7"/>
      <c r="T218" s="7"/>
      <c r="U218" s="7"/>
      <c r="V218" s="7"/>
      <c r="W218" s="7"/>
      <c r="X218" s="7"/>
      <c r="Y218" s="7"/>
      <c r="Z218" s="7"/>
      <c r="AA218" s="7"/>
      <c r="AB218" s="7"/>
      <c r="AC218" s="7"/>
      <c r="AD218" s="7"/>
      <c r="AE218" s="7"/>
      <c r="AF218" s="23"/>
      <c r="AG218" s="23"/>
      <c r="AH218" s="23"/>
      <c r="AI218" s="23"/>
      <c r="AJ218" s="56"/>
      <c r="AK218" s="56"/>
      <c r="AL218" s="56"/>
      <c r="AM218" s="56"/>
      <c r="AN218" s="56"/>
      <c r="AO218" s="56"/>
      <c r="AP218" s="56"/>
      <c r="AQ218" s="56"/>
      <c r="AR218" s="56"/>
      <c r="AS218" s="56"/>
      <c r="AT218" s="56"/>
      <c r="AU218" s="56"/>
      <c r="AV218" s="56"/>
      <c r="AW218" s="56"/>
      <c r="AX218" s="56"/>
      <c r="AY218" s="56"/>
      <c r="AZ218" s="56"/>
    </row>
    <row r="219" spans="1:52" ht="18" customHeight="1">
      <c r="A219" s="1"/>
      <c r="B219" s="24"/>
      <c r="C219" s="24"/>
      <c r="D219" s="1"/>
      <c r="E219" s="24"/>
      <c r="F219" s="24"/>
      <c r="G219" s="24"/>
      <c r="H219" s="24" t="s">
        <v>313</v>
      </c>
      <c r="I219" s="24"/>
      <c r="J219" s="24"/>
      <c r="K219" s="24"/>
      <c r="L219" s="24"/>
      <c r="M219" s="691"/>
      <c r="N219" s="691"/>
      <c r="O219" s="691"/>
      <c r="P219" s="691"/>
      <c r="Q219" s="691"/>
      <c r="R219" s="691"/>
      <c r="S219" s="691"/>
      <c r="T219" s="691"/>
      <c r="U219" s="691"/>
      <c r="V219" s="691"/>
      <c r="W219" s="691"/>
      <c r="X219" s="691"/>
      <c r="Y219" s="691"/>
      <c r="Z219" s="691"/>
      <c r="AA219" s="691"/>
      <c r="AB219" s="691"/>
      <c r="AC219" s="691"/>
      <c r="AD219" s="691"/>
      <c r="AE219" s="1" t="s">
        <v>314</v>
      </c>
      <c r="AF219" s="23"/>
      <c r="AG219" s="23"/>
      <c r="AH219" s="23"/>
      <c r="AI219" s="23"/>
      <c r="AJ219" s="56"/>
      <c r="AK219" s="56"/>
      <c r="AL219" s="56"/>
      <c r="AM219" s="56"/>
      <c r="AN219" s="56"/>
      <c r="AO219" s="56"/>
      <c r="AP219" s="56"/>
      <c r="AQ219" s="56"/>
      <c r="AR219" s="56"/>
      <c r="AS219" s="56"/>
      <c r="AT219" s="56"/>
      <c r="AU219" s="56"/>
      <c r="AV219" s="56"/>
      <c r="AW219" s="56"/>
      <c r="AX219" s="56"/>
      <c r="AY219" s="56"/>
      <c r="AZ219" s="56"/>
    </row>
    <row r="220" spans="1:52" ht="12" customHeight="1">
      <c r="A220" s="1"/>
      <c r="B220" s="24"/>
      <c r="C220" s="24"/>
      <c r="D220" s="1"/>
      <c r="E220" s="24"/>
      <c r="F220" s="24"/>
      <c r="G220" s="24"/>
      <c r="H220" s="24"/>
      <c r="I220" s="24"/>
      <c r="J220" s="24"/>
      <c r="K220" s="24"/>
      <c r="L220" s="24"/>
      <c r="M220" s="1"/>
      <c r="N220" s="1"/>
      <c r="O220" s="1"/>
      <c r="P220" s="1"/>
      <c r="Q220" s="1"/>
      <c r="R220" s="1"/>
      <c r="S220" s="1"/>
      <c r="T220" s="1"/>
      <c r="U220" s="1"/>
      <c r="V220" s="1"/>
      <c r="W220" s="1"/>
      <c r="X220" s="1"/>
      <c r="Y220" s="1"/>
      <c r="Z220" s="1"/>
      <c r="AA220" s="1"/>
      <c r="AB220" s="1"/>
      <c r="AC220" s="1"/>
      <c r="AD220" s="1"/>
      <c r="AE220" s="1"/>
      <c r="AF220" s="23"/>
      <c r="AG220" s="23"/>
      <c r="AH220" s="23"/>
      <c r="AI220" s="23"/>
      <c r="AJ220" s="56"/>
      <c r="AK220" s="56"/>
      <c r="AL220" s="56"/>
      <c r="AM220" s="56"/>
      <c r="AN220" s="56"/>
      <c r="AO220" s="56"/>
      <c r="AP220" s="56"/>
      <c r="AQ220" s="56"/>
      <c r="AR220" s="56"/>
      <c r="AS220" s="56"/>
      <c r="AT220" s="56"/>
      <c r="AU220" s="56"/>
      <c r="AV220" s="56"/>
      <c r="AW220" s="56"/>
      <c r="AX220" s="56"/>
      <c r="AY220" s="56"/>
      <c r="AZ220" s="56"/>
    </row>
    <row r="221" spans="1:52" ht="12">
      <c r="A221" s="1"/>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3"/>
      <c r="AF221" s="23"/>
      <c r="AG221" s="23"/>
      <c r="AH221" s="23"/>
      <c r="AI221" s="23"/>
      <c r="AJ221" s="56"/>
      <c r="AK221" s="56"/>
      <c r="AL221" s="56"/>
      <c r="AM221" s="56"/>
      <c r="AN221" s="56"/>
      <c r="AO221" s="56"/>
      <c r="AP221" s="56"/>
      <c r="AQ221" s="56"/>
      <c r="AR221" s="56"/>
      <c r="AS221" s="56"/>
      <c r="AT221" s="56"/>
      <c r="AU221" s="56"/>
      <c r="AV221" s="56"/>
      <c r="AW221" s="56"/>
      <c r="AX221" s="56"/>
      <c r="AY221" s="56"/>
      <c r="AZ221" s="56"/>
    </row>
    <row r="222" spans="1:52" ht="12">
      <c r="A222" s="1"/>
      <c r="B222" s="23" t="s">
        <v>164</v>
      </c>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56"/>
      <c r="AK222" s="56"/>
      <c r="AL222" s="56"/>
      <c r="AM222" s="56"/>
      <c r="AN222" s="56"/>
      <c r="AO222" s="56"/>
      <c r="AP222" s="56"/>
      <c r="AQ222" s="56"/>
      <c r="AR222" s="56"/>
      <c r="AS222" s="56"/>
      <c r="AT222" s="56"/>
      <c r="AU222" s="56"/>
      <c r="AV222" s="56"/>
      <c r="AW222" s="56"/>
      <c r="AX222" s="56"/>
      <c r="AY222" s="56"/>
      <c r="AZ222" s="56"/>
    </row>
    <row r="223" spans="1:52" ht="12">
      <c r="A223" s="1"/>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4"/>
      <c r="AG223" s="24"/>
      <c r="AX223" s="56"/>
      <c r="AY223" s="56"/>
      <c r="AZ223" s="56"/>
    </row>
    <row r="224" spans="1:52" ht="12">
      <c r="A224" s="1"/>
      <c r="B224" s="23"/>
      <c r="C224" s="23"/>
      <c r="D224" s="76"/>
      <c r="E224" s="23" t="s">
        <v>165</v>
      </c>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4"/>
      <c r="AG224" s="24"/>
      <c r="AR224" s="56"/>
      <c r="AS224" s="56"/>
      <c r="AT224" s="56"/>
      <c r="AU224" s="56"/>
      <c r="AV224" s="56"/>
      <c r="AW224" s="56"/>
      <c r="AX224" s="56"/>
      <c r="AY224" s="56"/>
      <c r="AZ224" s="56"/>
    </row>
    <row r="225" spans="1:52" ht="12">
      <c r="A225" s="1"/>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4"/>
      <c r="AG225" s="24"/>
      <c r="AR225" s="56"/>
      <c r="AS225" s="56"/>
      <c r="AT225" s="56"/>
      <c r="AU225" s="56"/>
      <c r="AV225" s="56"/>
      <c r="AW225" s="56"/>
      <c r="AX225" s="56"/>
      <c r="AY225" s="56"/>
      <c r="AZ225" s="56"/>
    </row>
    <row r="226" spans="1:52" ht="12">
      <c r="A226" s="1"/>
      <c r="B226" s="23"/>
      <c r="C226" s="23"/>
      <c r="D226" s="76" t="s">
        <v>233</v>
      </c>
      <c r="E226" s="23" t="s">
        <v>166</v>
      </c>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4"/>
      <c r="AG226" s="24"/>
      <c r="AR226" s="56"/>
      <c r="AS226" s="56"/>
      <c r="AT226" s="56"/>
      <c r="AU226" s="56"/>
      <c r="AV226" s="56"/>
      <c r="AW226" s="56"/>
      <c r="AX226" s="56"/>
      <c r="AY226" s="56"/>
      <c r="AZ226" s="56"/>
    </row>
    <row r="227" spans="1:52" ht="12">
      <c r="A227" s="1"/>
      <c r="B227" s="23"/>
      <c r="C227" s="23"/>
      <c r="D227" s="1"/>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4"/>
      <c r="AG227" s="24"/>
      <c r="AR227" s="56"/>
      <c r="AS227" s="56"/>
      <c r="AT227" s="56"/>
      <c r="AU227" s="56"/>
      <c r="AV227" s="56"/>
      <c r="AW227" s="56"/>
      <c r="AX227" s="56"/>
      <c r="AY227" s="56"/>
      <c r="AZ227" s="56"/>
    </row>
    <row r="228" spans="1:52" ht="12">
      <c r="A228" s="1"/>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R228" s="56"/>
      <c r="AS228" s="56"/>
      <c r="AT228" s="56"/>
      <c r="AU228" s="56"/>
      <c r="AV228" s="56"/>
      <c r="AW228" s="56"/>
      <c r="AX228" s="56"/>
      <c r="AY228" s="56"/>
      <c r="AZ228" s="56"/>
    </row>
    <row r="229" spans="1:52" ht="12">
      <c r="A229" s="1"/>
      <c r="B229" s="23" t="s">
        <v>400</v>
      </c>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R229" s="56"/>
      <c r="AS229" s="56"/>
      <c r="AT229" s="56"/>
      <c r="AU229" s="56"/>
      <c r="AV229" s="56"/>
      <c r="AW229" s="56"/>
      <c r="AX229" s="56"/>
      <c r="AY229" s="56"/>
      <c r="AZ229" s="56"/>
    </row>
    <row r="230" spans="1:52" ht="12">
      <c r="A230" s="1"/>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4"/>
      <c r="AG230" s="24"/>
      <c r="AR230" s="56"/>
      <c r="AS230" s="56"/>
      <c r="AT230" s="56"/>
      <c r="AU230" s="56"/>
      <c r="AV230" s="56"/>
      <c r="AW230" s="56"/>
      <c r="AX230" s="56"/>
      <c r="AY230" s="56"/>
      <c r="AZ230" s="56"/>
    </row>
    <row r="231" spans="1:52" ht="12">
      <c r="A231" s="1"/>
      <c r="B231" s="23"/>
      <c r="C231" s="23"/>
      <c r="D231" s="76"/>
      <c r="E231" s="23" t="s">
        <v>167</v>
      </c>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4"/>
      <c r="AG231" s="24"/>
      <c r="AR231" s="56"/>
      <c r="AS231" s="56"/>
      <c r="AT231" s="56"/>
      <c r="AU231" s="56"/>
      <c r="AV231" s="56"/>
      <c r="AW231" s="56"/>
      <c r="AX231" s="56"/>
      <c r="AY231" s="56"/>
      <c r="AZ231" s="56"/>
    </row>
    <row r="232" spans="1:52" ht="12">
      <c r="A232" s="1"/>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4"/>
      <c r="AG232" s="24"/>
      <c r="AR232" s="56"/>
      <c r="AS232" s="56"/>
      <c r="AT232" s="56"/>
      <c r="AU232" s="56"/>
      <c r="AV232" s="56"/>
      <c r="AW232" s="56"/>
      <c r="AX232" s="56"/>
      <c r="AY232" s="56"/>
      <c r="AZ232" s="56"/>
    </row>
    <row r="233" spans="1:52" ht="12">
      <c r="A233" s="1"/>
      <c r="B233" s="23"/>
      <c r="C233" s="23"/>
      <c r="D233" s="76" t="s">
        <v>233</v>
      </c>
      <c r="E233" s="23" t="s">
        <v>168</v>
      </c>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4"/>
      <c r="AG233" s="24"/>
      <c r="AR233" s="56"/>
      <c r="AS233" s="56"/>
      <c r="AT233" s="56"/>
      <c r="AU233" s="56"/>
      <c r="AV233" s="56"/>
      <c r="AW233" s="56"/>
      <c r="AX233" s="56"/>
      <c r="AY233" s="56"/>
      <c r="AZ233" s="56"/>
    </row>
    <row r="234" spans="1:52" ht="12">
      <c r="A234" s="1"/>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4"/>
      <c r="AG234" s="24"/>
      <c r="AR234" s="56"/>
      <c r="AS234" s="56"/>
      <c r="AT234" s="56"/>
      <c r="AU234" s="56"/>
      <c r="AV234" s="56"/>
      <c r="AW234" s="56"/>
      <c r="AX234" s="56"/>
      <c r="AY234" s="56"/>
      <c r="AZ234" s="56"/>
    </row>
    <row r="235" spans="1:52" ht="12">
      <c r="A235" s="1"/>
      <c r="B235" s="23"/>
      <c r="C235" s="23"/>
      <c r="D235" s="76"/>
      <c r="E235" s="23" t="s">
        <v>169</v>
      </c>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4"/>
      <c r="AG235" s="24"/>
      <c r="AR235" s="56"/>
      <c r="AS235" s="56"/>
      <c r="AT235" s="56"/>
      <c r="AU235" s="56"/>
      <c r="AV235" s="56"/>
      <c r="AW235" s="56"/>
      <c r="AX235" s="56"/>
      <c r="AY235" s="56"/>
      <c r="AZ235" s="56"/>
    </row>
    <row r="236" spans="1:52" ht="12">
      <c r="A236" s="1"/>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4"/>
      <c r="AG236" s="24"/>
      <c r="AR236" s="56"/>
      <c r="AS236" s="56"/>
      <c r="AT236" s="56"/>
      <c r="AU236" s="56"/>
      <c r="AV236" s="56"/>
      <c r="AW236" s="56"/>
      <c r="AX236" s="56"/>
      <c r="AY236" s="56"/>
      <c r="AZ236" s="56"/>
    </row>
    <row r="237" spans="1:52" ht="12">
      <c r="A237" s="1"/>
      <c r="B237" s="23"/>
      <c r="C237" s="23"/>
      <c r="D237" s="76"/>
      <c r="E237" s="23" t="s">
        <v>170</v>
      </c>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4"/>
      <c r="AG237" s="24"/>
      <c r="AR237" s="56"/>
      <c r="AS237" s="56"/>
      <c r="AT237" s="56"/>
      <c r="AU237" s="56"/>
      <c r="AV237" s="56"/>
      <c r="AW237" s="56"/>
      <c r="AX237" s="56"/>
      <c r="AY237" s="56"/>
      <c r="AZ237" s="56"/>
    </row>
    <row r="238" spans="1:52" ht="12">
      <c r="A238" s="1"/>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4"/>
      <c r="AG238" s="24"/>
      <c r="AR238" s="56"/>
      <c r="AS238" s="56"/>
      <c r="AT238" s="56"/>
      <c r="AU238" s="56"/>
      <c r="AV238" s="56"/>
      <c r="AW238" s="56"/>
      <c r="AX238" s="56"/>
      <c r="AY238" s="56"/>
      <c r="AZ238" s="56"/>
    </row>
    <row r="239" spans="1:52" ht="12">
      <c r="A239" s="1"/>
      <c r="B239" s="23"/>
      <c r="C239" s="23"/>
      <c r="D239" s="76" t="s">
        <v>233</v>
      </c>
      <c r="E239" s="23" t="s">
        <v>171</v>
      </c>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4"/>
      <c r="AG239" s="24"/>
      <c r="AR239" s="56"/>
      <c r="AS239" s="56"/>
      <c r="AT239" s="56"/>
      <c r="AU239" s="56"/>
      <c r="AV239" s="56"/>
      <c r="AW239" s="56"/>
      <c r="AX239" s="56"/>
      <c r="AY239" s="56"/>
      <c r="AZ239" s="56"/>
    </row>
    <row r="240" spans="1:52" ht="12">
      <c r="A240" s="1"/>
      <c r="B240" s="23"/>
      <c r="C240" s="23"/>
      <c r="D240" s="1"/>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4"/>
      <c r="AG240" s="24"/>
      <c r="AR240" s="56"/>
      <c r="AS240" s="56"/>
      <c r="AT240" s="56"/>
      <c r="AU240" s="56"/>
      <c r="AV240" s="56"/>
      <c r="AW240" s="56"/>
      <c r="AX240" s="56"/>
      <c r="AY240" s="56"/>
      <c r="AZ240" s="56"/>
    </row>
    <row r="241" spans="1:52" ht="12">
      <c r="A241" s="1"/>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4"/>
      <c r="AG241" s="24"/>
      <c r="AR241" s="56"/>
      <c r="AS241" s="56"/>
      <c r="AT241" s="56"/>
      <c r="AU241" s="56"/>
      <c r="AV241" s="56"/>
      <c r="AW241" s="56"/>
      <c r="AX241" s="56"/>
      <c r="AY241" s="56"/>
      <c r="AZ241" s="56"/>
    </row>
    <row r="242" spans="1:52" ht="12">
      <c r="A242" s="1"/>
      <c r="B242" s="23" t="s">
        <v>358</v>
      </c>
      <c r="C242" s="23"/>
      <c r="D242" s="23"/>
      <c r="E242" s="23"/>
      <c r="F242" s="23"/>
      <c r="G242" s="23"/>
      <c r="H242" s="23"/>
      <c r="I242" s="23"/>
      <c r="J242" s="1"/>
      <c r="K242" s="1"/>
      <c r="L242" s="1"/>
      <c r="M242" s="1"/>
      <c r="N242" s="1"/>
      <c r="O242" s="1"/>
      <c r="P242" s="1"/>
      <c r="Q242" s="1"/>
      <c r="R242" s="1"/>
      <c r="S242" s="1"/>
      <c r="T242" s="1"/>
      <c r="U242" s="1"/>
      <c r="V242" s="1"/>
      <c r="W242" s="1"/>
      <c r="X242" s="1"/>
      <c r="Y242" s="1"/>
      <c r="Z242" s="23"/>
      <c r="AA242" s="23"/>
      <c r="AB242" s="23"/>
      <c r="AC242" s="23"/>
      <c r="AD242" s="23"/>
      <c r="AE242" s="23"/>
      <c r="AF242" s="23"/>
      <c r="AG242" s="23"/>
      <c r="AH242" s="23"/>
      <c r="AI242" s="23"/>
      <c r="AJ242" s="56"/>
      <c r="AK242" s="56"/>
      <c r="AL242" s="56"/>
      <c r="AM242" s="56"/>
      <c r="AN242" s="56"/>
      <c r="AO242" s="56"/>
      <c r="AP242" s="56"/>
      <c r="AQ242" s="56"/>
      <c r="AR242" s="56"/>
      <c r="AS242" s="56"/>
      <c r="AT242" s="56"/>
      <c r="AU242" s="56"/>
      <c r="AV242" s="56"/>
      <c r="AW242" s="56"/>
      <c r="AX242" s="56"/>
      <c r="AY242" s="56"/>
      <c r="AZ242" s="56"/>
    </row>
    <row r="243" spans="1:52" ht="12">
      <c r="A243" s="1"/>
      <c r="B243" s="23"/>
      <c r="C243" s="23"/>
      <c r="D243" s="23"/>
      <c r="E243" s="23"/>
      <c r="F243" s="23"/>
      <c r="G243" s="23"/>
      <c r="H243" s="23"/>
      <c r="I243" s="23"/>
      <c r="J243" s="1"/>
      <c r="K243" s="1"/>
      <c r="L243" s="1"/>
      <c r="M243" s="1"/>
      <c r="N243" s="1"/>
      <c r="O243" s="1"/>
      <c r="P243" s="1"/>
      <c r="Q243" s="1"/>
      <c r="R243" s="1"/>
      <c r="S243" s="1"/>
      <c r="T243" s="1"/>
      <c r="U243" s="1"/>
      <c r="V243" s="1"/>
      <c r="W243" s="1"/>
      <c r="X243" s="1"/>
      <c r="Y243" s="1"/>
      <c r="Z243" s="23"/>
      <c r="AA243" s="23"/>
      <c r="AB243" s="23"/>
      <c r="AC243" s="23"/>
      <c r="AD243" s="23"/>
      <c r="AE243" s="23"/>
      <c r="AF243" s="23"/>
      <c r="AG243" s="23"/>
      <c r="AH243" s="23"/>
      <c r="AI243" s="23"/>
      <c r="AJ243" s="56"/>
      <c r="AK243" s="56"/>
      <c r="AL243" s="56"/>
      <c r="AM243" s="56"/>
      <c r="AN243" s="56"/>
      <c r="AO243" s="56"/>
      <c r="AP243" s="56"/>
      <c r="AQ243" s="56"/>
      <c r="AR243" s="56"/>
      <c r="AS243" s="56"/>
      <c r="AT243" s="56"/>
      <c r="AU243" s="56"/>
      <c r="AV243" s="56"/>
      <c r="AW243" s="56"/>
      <c r="AX243" s="56"/>
      <c r="AY243" s="56"/>
      <c r="AZ243" s="56"/>
    </row>
    <row r="244" spans="1:52" ht="12">
      <c r="A244" s="1"/>
      <c r="B244" s="23"/>
      <c r="C244" s="23"/>
      <c r="D244" s="76" t="s">
        <v>233</v>
      </c>
      <c r="E244" s="23" t="s">
        <v>235</v>
      </c>
      <c r="F244" s="23"/>
      <c r="G244" s="23"/>
      <c r="H244" s="23"/>
      <c r="I244" s="23"/>
      <c r="J244" s="1"/>
      <c r="K244" s="1"/>
      <c r="L244" s="1"/>
      <c r="M244" s="1"/>
      <c r="N244" s="1"/>
      <c r="O244" s="1"/>
      <c r="P244" s="1"/>
      <c r="Q244" s="1"/>
      <c r="R244" s="1"/>
      <c r="S244" s="1"/>
      <c r="T244" s="76"/>
      <c r="U244" s="23" t="s">
        <v>236</v>
      </c>
      <c r="V244" s="1"/>
      <c r="W244" s="23"/>
      <c r="X244" s="1"/>
      <c r="Y244" s="1"/>
      <c r="Z244" s="23"/>
      <c r="AA244" s="23"/>
      <c r="AB244" s="23"/>
      <c r="AC244" s="23"/>
      <c r="AD244" s="23"/>
      <c r="AE244" s="23"/>
      <c r="AF244" s="23"/>
      <c r="AG244" s="23"/>
      <c r="AH244" s="23"/>
      <c r="AI244" s="23"/>
      <c r="AJ244" s="56"/>
      <c r="AK244" s="56"/>
      <c r="AL244" s="56"/>
      <c r="AM244" s="56"/>
      <c r="AN244" s="56"/>
      <c r="AO244" s="56"/>
      <c r="AP244" s="56"/>
      <c r="AQ244" s="56"/>
      <c r="AR244" s="56"/>
      <c r="AS244" s="56"/>
      <c r="AT244" s="56"/>
      <c r="AU244" s="56"/>
      <c r="AV244" s="56"/>
      <c r="AW244" s="56"/>
      <c r="AX244" s="56"/>
      <c r="AY244" s="56"/>
      <c r="AZ244" s="56"/>
    </row>
    <row r="245" spans="1:52" ht="12">
      <c r="A245" s="1"/>
      <c r="B245" s="23"/>
      <c r="C245" s="23"/>
      <c r="D245" s="23"/>
      <c r="E245" s="23"/>
      <c r="F245" s="23"/>
      <c r="G245" s="23"/>
      <c r="H245" s="23"/>
      <c r="I245" s="23"/>
      <c r="J245" s="1"/>
      <c r="K245" s="1"/>
      <c r="L245" s="1"/>
      <c r="M245" s="1"/>
      <c r="N245" s="1"/>
      <c r="O245" s="1"/>
      <c r="P245" s="1"/>
      <c r="Q245" s="1"/>
      <c r="R245" s="1"/>
      <c r="S245" s="1"/>
      <c r="T245" s="1"/>
      <c r="U245" s="1"/>
      <c r="V245" s="1"/>
      <c r="W245" s="1"/>
      <c r="X245" s="1"/>
      <c r="Y245" s="1"/>
      <c r="Z245" s="23"/>
      <c r="AA245" s="23"/>
      <c r="AB245" s="23"/>
      <c r="AC245" s="23"/>
      <c r="AD245" s="23"/>
      <c r="AE245" s="23"/>
      <c r="AF245" s="23"/>
      <c r="AG245" s="23"/>
      <c r="AH245" s="23"/>
      <c r="AI245" s="23"/>
      <c r="AJ245" s="56"/>
      <c r="AK245" s="56"/>
      <c r="AL245" s="56"/>
      <c r="AM245" s="56"/>
      <c r="AN245" s="56"/>
      <c r="AO245" s="56"/>
      <c r="AP245" s="56"/>
      <c r="AQ245" s="56"/>
      <c r="AR245" s="56"/>
      <c r="AS245" s="56"/>
      <c r="AT245" s="56"/>
      <c r="AU245" s="56"/>
      <c r="AV245" s="56"/>
      <c r="AW245" s="56"/>
      <c r="AX245" s="56"/>
      <c r="AY245" s="56"/>
      <c r="AZ245" s="56"/>
    </row>
    <row r="246" spans="1:52" ht="12">
      <c r="A246" s="1"/>
      <c r="B246" s="23"/>
      <c r="C246" s="23"/>
      <c r="D246" s="76" t="s">
        <v>233</v>
      </c>
      <c r="E246" s="23" t="s">
        <v>237</v>
      </c>
      <c r="F246" s="23"/>
      <c r="G246" s="23"/>
      <c r="H246" s="23"/>
      <c r="I246" s="23"/>
      <c r="J246" s="1"/>
      <c r="K246" s="1"/>
      <c r="L246" s="1"/>
      <c r="M246" s="1"/>
      <c r="N246" s="1"/>
      <c r="O246" s="1"/>
      <c r="P246" s="1"/>
      <c r="Q246" s="1"/>
      <c r="R246" s="1"/>
      <c r="S246" s="1"/>
      <c r="T246" s="76"/>
      <c r="U246" s="23" t="s">
        <v>238</v>
      </c>
      <c r="V246" s="1"/>
      <c r="W246" s="23"/>
      <c r="X246" s="1"/>
      <c r="Y246" s="1"/>
      <c r="Z246" s="23"/>
      <c r="AA246" s="23"/>
      <c r="AB246" s="23"/>
      <c r="AC246" s="23"/>
      <c r="AD246" s="23"/>
      <c r="AE246" s="23"/>
      <c r="AF246" s="23"/>
      <c r="AG246" s="23"/>
      <c r="AH246" s="23"/>
      <c r="AI246" s="23"/>
      <c r="AJ246" s="56"/>
      <c r="AK246" s="56"/>
      <c r="AL246" s="56"/>
      <c r="AM246" s="56"/>
      <c r="AN246" s="56"/>
      <c r="AO246" s="56"/>
      <c r="AP246" s="56"/>
      <c r="AQ246" s="56"/>
      <c r="AR246" s="56"/>
      <c r="AS246" s="56"/>
      <c r="AT246" s="56"/>
      <c r="AU246" s="56"/>
      <c r="AV246" s="56"/>
      <c r="AW246" s="56"/>
      <c r="AX246" s="56"/>
      <c r="AY246" s="56"/>
      <c r="AZ246" s="56"/>
    </row>
    <row r="247" spans="1:52" ht="12">
      <c r="A247" s="1"/>
      <c r="B247" s="23"/>
      <c r="C247" s="23"/>
      <c r="D247" s="23"/>
      <c r="E247" s="23"/>
      <c r="F247" s="23"/>
      <c r="G247" s="23"/>
      <c r="H247" s="23"/>
      <c r="I247" s="23"/>
      <c r="J247" s="1"/>
      <c r="K247" s="1"/>
      <c r="L247" s="1"/>
      <c r="M247" s="1"/>
      <c r="N247" s="1"/>
      <c r="O247" s="1"/>
      <c r="P247" s="1"/>
      <c r="Q247" s="1"/>
      <c r="R247" s="1"/>
      <c r="S247" s="1"/>
      <c r="T247" s="1"/>
      <c r="U247" s="1"/>
      <c r="V247" s="1"/>
      <c r="W247" s="1"/>
      <c r="X247" s="1"/>
      <c r="Y247" s="1"/>
      <c r="Z247" s="23"/>
      <c r="AA247" s="23"/>
      <c r="AB247" s="23"/>
      <c r="AC247" s="23"/>
      <c r="AD247" s="23"/>
      <c r="AE247" s="23"/>
      <c r="AF247" s="23"/>
      <c r="AG247" s="23"/>
      <c r="AH247" s="23"/>
      <c r="AI247" s="23"/>
      <c r="AJ247" s="56"/>
      <c r="AK247" s="56"/>
      <c r="AL247" s="56"/>
      <c r="AM247" s="56"/>
      <c r="AN247" s="56"/>
      <c r="AO247" s="56"/>
      <c r="AP247" s="56"/>
      <c r="AQ247" s="56"/>
      <c r="AR247" s="56"/>
      <c r="AS247" s="56"/>
      <c r="AT247" s="56"/>
      <c r="AU247" s="56"/>
      <c r="AV247" s="56"/>
      <c r="AW247" s="56"/>
      <c r="AX247" s="56"/>
      <c r="AY247" s="56"/>
      <c r="AZ247" s="56"/>
    </row>
    <row r="248" spans="1:52" ht="12">
      <c r="A248" s="1"/>
      <c r="B248" s="23"/>
      <c r="C248" s="23"/>
      <c r="D248" s="76"/>
      <c r="E248" s="23" t="s">
        <v>239</v>
      </c>
      <c r="F248" s="23"/>
      <c r="G248" s="23"/>
      <c r="H248" s="23"/>
      <c r="I248" s="23"/>
      <c r="J248" s="1"/>
      <c r="K248" s="1"/>
      <c r="L248" s="1"/>
      <c r="M248" s="1"/>
      <c r="N248" s="1"/>
      <c r="O248" s="1"/>
      <c r="P248" s="1"/>
      <c r="Q248" s="1"/>
      <c r="R248" s="1"/>
      <c r="S248" s="1"/>
      <c r="T248" s="76"/>
      <c r="U248" s="23" t="s">
        <v>240</v>
      </c>
      <c r="V248" s="1"/>
      <c r="W248" s="23"/>
      <c r="X248" s="1"/>
      <c r="Y248" s="1"/>
      <c r="Z248" s="23"/>
      <c r="AA248" s="23"/>
      <c r="AB248" s="23"/>
      <c r="AC248" s="23"/>
      <c r="AD248" s="23"/>
      <c r="AE248" s="23"/>
      <c r="AF248" s="23"/>
      <c r="AG248" s="23"/>
      <c r="AH248" s="23"/>
      <c r="AI248" s="23"/>
      <c r="AJ248" s="56"/>
      <c r="AK248" s="56"/>
      <c r="AL248" s="56"/>
      <c r="AM248" s="56"/>
      <c r="AN248" s="56"/>
      <c r="AO248" s="56"/>
      <c r="AP248" s="56"/>
      <c r="AQ248" s="56"/>
      <c r="AR248" s="56"/>
      <c r="AS248" s="56"/>
      <c r="AT248" s="56"/>
      <c r="AU248" s="56"/>
      <c r="AV248" s="56"/>
      <c r="AW248" s="56"/>
      <c r="AX248" s="56"/>
      <c r="AY248" s="56"/>
      <c r="AZ248" s="56"/>
    </row>
    <row r="249" spans="1:52" ht="12">
      <c r="A249" s="1"/>
      <c r="B249" s="23"/>
      <c r="C249" s="23"/>
      <c r="D249" s="1"/>
      <c r="E249" s="1"/>
      <c r="F249" s="1"/>
      <c r="G249" s="1"/>
      <c r="H249" s="1"/>
      <c r="I249" s="1"/>
      <c r="J249" s="1"/>
      <c r="K249" s="1"/>
      <c r="L249" s="1"/>
      <c r="M249" s="1"/>
      <c r="N249" s="1"/>
      <c r="O249" s="1"/>
      <c r="P249" s="1"/>
      <c r="Q249" s="1"/>
      <c r="R249" s="1"/>
      <c r="S249" s="1"/>
      <c r="T249" s="1"/>
      <c r="U249" s="1"/>
      <c r="V249" s="1"/>
      <c r="W249" s="1"/>
      <c r="X249" s="1"/>
      <c r="Y249" s="1"/>
      <c r="Z249" s="23"/>
      <c r="AA249" s="23"/>
      <c r="AB249" s="23"/>
      <c r="AC249" s="23"/>
      <c r="AD249" s="23"/>
      <c r="AE249" s="23"/>
      <c r="AF249" s="23"/>
      <c r="AG249" s="23"/>
      <c r="AH249" s="23"/>
      <c r="AI249" s="23"/>
      <c r="AJ249" s="56"/>
      <c r="AK249" s="56"/>
      <c r="AL249" s="56"/>
      <c r="AM249" s="56"/>
      <c r="AN249" s="56"/>
      <c r="AO249" s="56"/>
      <c r="AP249" s="56"/>
      <c r="AQ249" s="56"/>
      <c r="AR249" s="56"/>
      <c r="AS249" s="56"/>
      <c r="AT249" s="56"/>
      <c r="AU249" s="56"/>
      <c r="AV249" s="56"/>
      <c r="AW249" s="56"/>
      <c r="AX249" s="56"/>
      <c r="AY249" s="56"/>
      <c r="AZ249" s="56"/>
    </row>
    <row r="250" spans="1:52" ht="12">
      <c r="A250" s="1"/>
      <c r="B250" s="23"/>
      <c r="C250" s="23"/>
      <c r="D250" s="76"/>
      <c r="E250" s="23" t="s">
        <v>241</v>
      </c>
      <c r="F250" s="23"/>
      <c r="G250" s="23"/>
      <c r="H250" s="1"/>
      <c r="I250" s="1"/>
      <c r="J250" s="1"/>
      <c r="K250" s="1"/>
      <c r="L250" s="1"/>
      <c r="M250" s="1"/>
      <c r="N250" s="1"/>
      <c r="O250" s="1"/>
      <c r="P250" s="1"/>
      <c r="Q250" s="1"/>
      <c r="R250" s="1"/>
      <c r="S250" s="1"/>
      <c r="T250" s="76"/>
      <c r="U250" s="23" t="s">
        <v>242</v>
      </c>
      <c r="V250" s="1"/>
      <c r="W250" s="23"/>
      <c r="X250" s="1"/>
      <c r="Y250" s="1"/>
      <c r="Z250" s="23"/>
      <c r="AA250" s="23"/>
      <c r="AB250" s="23"/>
      <c r="AC250" s="23"/>
      <c r="AD250" s="23"/>
      <c r="AE250" s="23"/>
      <c r="AF250" s="23"/>
      <c r="AG250" s="23"/>
      <c r="AH250" s="23"/>
      <c r="AI250" s="23"/>
      <c r="AJ250" s="56"/>
      <c r="AK250" s="56"/>
      <c r="AL250" s="56"/>
      <c r="AM250" s="56"/>
      <c r="AN250" s="56"/>
      <c r="AO250" s="56"/>
      <c r="AP250" s="56"/>
      <c r="AQ250" s="56"/>
      <c r="AR250" s="56"/>
      <c r="AS250" s="56"/>
      <c r="AT250" s="56"/>
      <c r="AU250" s="56"/>
      <c r="AV250" s="56"/>
      <c r="AW250" s="56"/>
      <c r="AX250" s="56"/>
      <c r="AY250" s="56"/>
      <c r="AZ250" s="56"/>
    </row>
    <row r="251" spans="1:52" ht="12">
      <c r="A251" s="1"/>
      <c r="B251" s="23"/>
      <c r="C251" s="23"/>
      <c r="D251" s="1"/>
      <c r="E251" s="23"/>
      <c r="F251" s="23"/>
      <c r="G251" s="23"/>
      <c r="H251" s="1"/>
      <c r="I251" s="1"/>
      <c r="J251" s="1"/>
      <c r="K251" s="1"/>
      <c r="L251" s="1"/>
      <c r="M251" s="1"/>
      <c r="N251" s="1"/>
      <c r="O251" s="1"/>
      <c r="P251" s="1"/>
      <c r="Q251" s="1"/>
      <c r="R251" s="1"/>
      <c r="S251" s="1"/>
      <c r="T251" s="1"/>
      <c r="U251" s="1"/>
      <c r="V251" s="1"/>
      <c r="W251" s="1"/>
      <c r="X251" s="1"/>
      <c r="Y251" s="1"/>
      <c r="Z251" s="23"/>
      <c r="AA251" s="23"/>
      <c r="AB251" s="23"/>
      <c r="AC251" s="23"/>
      <c r="AD251" s="23"/>
      <c r="AE251" s="23"/>
      <c r="AF251" s="23"/>
      <c r="AG251" s="23"/>
      <c r="AH251" s="23"/>
      <c r="AI251" s="23"/>
      <c r="AJ251" s="56"/>
      <c r="AK251" s="56"/>
      <c r="AL251" s="56"/>
      <c r="AM251" s="56"/>
      <c r="AN251" s="56"/>
      <c r="AO251" s="56"/>
      <c r="AP251" s="56"/>
      <c r="AQ251" s="56"/>
      <c r="AR251" s="56"/>
      <c r="AS251" s="56"/>
      <c r="AT251" s="56"/>
      <c r="AU251" s="56"/>
      <c r="AV251" s="56"/>
      <c r="AW251" s="56"/>
      <c r="AX251" s="56"/>
      <c r="AY251" s="56"/>
      <c r="AZ251" s="56"/>
    </row>
    <row r="252" spans="1:52" ht="12">
      <c r="A252" s="1"/>
      <c r="B252" s="23"/>
      <c r="C252" s="23"/>
      <c r="D252" s="76"/>
      <c r="E252" s="23" t="s">
        <v>243</v>
      </c>
      <c r="F252" s="23"/>
      <c r="G252" s="23"/>
      <c r="H252" s="1"/>
      <c r="I252" s="1"/>
      <c r="J252" s="1"/>
      <c r="K252" s="1"/>
      <c r="L252" s="1"/>
      <c r="M252" s="1"/>
      <c r="N252" s="1"/>
      <c r="O252" s="1"/>
      <c r="P252" s="1"/>
      <c r="Q252" s="1"/>
      <c r="R252" s="1"/>
      <c r="S252" s="1"/>
      <c r="T252" s="1"/>
      <c r="U252" s="1"/>
      <c r="V252" s="1"/>
      <c r="W252" s="1"/>
      <c r="X252" s="1"/>
      <c r="Y252" s="1"/>
      <c r="Z252" s="23"/>
      <c r="AA252" s="23"/>
      <c r="AB252" s="23"/>
      <c r="AC252" s="23"/>
      <c r="AD252" s="23"/>
      <c r="AE252" s="23"/>
      <c r="AF252" s="23"/>
      <c r="AG252" s="23"/>
      <c r="AH252" s="23"/>
      <c r="AI252" s="23"/>
      <c r="AJ252" s="56"/>
      <c r="AK252" s="56"/>
      <c r="AL252" s="56"/>
      <c r="AM252" s="56"/>
      <c r="AN252" s="56"/>
      <c r="AO252" s="56"/>
      <c r="AP252" s="56"/>
      <c r="AQ252" s="56"/>
      <c r="AR252" s="56"/>
      <c r="AS252" s="56"/>
      <c r="AT252" s="56"/>
      <c r="AU252" s="56"/>
      <c r="AV252" s="56"/>
      <c r="AW252" s="56"/>
      <c r="AX252" s="56"/>
      <c r="AY252" s="56"/>
      <c r="AZ252" s="56"/>
    </row>
    <row r="253" spans="1:52" ht="12">
      <c r="A253" s="1"/>
      <c r="B253" s="23"/>
      <c r="C253" s="23"/>
      <c r="D253" s="1"/>
      <c r="E253" s="23"/>
      <c r="F253" s="23"/>
      <c r="G253" s="23"/>
      <c r="H253" s="1"/>
      <c r="I253" s="1"/>
      <c r="J253" s="1"/>
      <c r="K253" s="1"/>
      <c r="L253" s="1"/>
      <c r="M253" s="1"/>
      <c r="N253" s="1"/>
      <c r="O253" s="1"/>
      <c r="P253" s="1"/>
      <c r="Q253" s="1"/>
      <c r="R253" s="1"/>
      <c r="S253" s="1"/>
      <c r="T253" s="1"/>
      <c r="U253" s="1"/>
      <c r="V253" s="1"/>
      <c r="W253" s="1"/>
      <c r="X253" s="1"/>
      <c r="Y253" s="1"/>
      <c r="Z253" s="23"/>
      <c r="AA253" s="23"/>
      <c r="AB253" s="23"/>
      <c r="AC253" s="23"/>
      <c r="AD253" s="23"/>
      <c r="AE253" s="23"/>
      <c r="AF253" s="23"/>
      <c r="AG253" s="23"/>
      <c r="AH253" s="23"/>
      <c r="AI253" s="23"/>
      <c r="AJ253" s="56"/>
      <c r="AK253" s="56"/>
      <c r="AL253" s="56"/>
      <c r="AM253" s="56"/>
      <c r="AN253" s="56"/>
      <c r="AO253" s="56"/>
      <c r="AP253" s="56"/>
      <c r="AQ253" s="56"/>
      <c r="AR253" s="56"/>
      <c r="AS253" s="56"/>
      <c r="AT253" s="56"/>
      <c r="AU253" s="56"/>
      <c r="AV253" s="56"/>
      <c r="AW253" s="56"/>
      <c r="AX253" s="56"/>
      <c r="AY253" s="56"/>
      <c r="AZ253" s="56"/>
    </row>
    <row r="254" spans="1:52" ht="12">
      <c r="A254" s="1"/>
      <c r="B254" s="23"/>
      <c r="C254" s="23"/>
      <c r="D254" s="1"/>
      <c r="E254" s="23"/>
      <c r="F254" s="23"/>
      <c r="G254" s="23"/>
      <c r="H254" s="1"/>
      <c r="I254" s="1"/>
      <c r="J254" s="1"/>
      <c r="K254" s="1"/>
      <c r="L254" s="1"/>
      <c r="M254" s="1"/>
      <c r="N254" s="1"/>
      <c r="O254" s="1"/>
      <c r="P254" s="1"/>
      <c r="Q254" s="1"/>
      <c r="R254" s="1"/>
      <c r="S254" s="1"/>
      <c r="T254" s="1"/>
      <c r="U254" s="1"/>
      <c r="V254" s="1"/>
      <c r="W254" s="1"/>
      <c r="X254" s="1"/>
      <c r="Y254" s="1"/>
      <c r="Z254" s="23"/>
      <c r="AA254" s="23"/>
      <c r="AB254" s="23"/>
      <c r="AC254" s="23"/>
      <c r="AD254" s="23"/>
      <c r="AE254" s="23"/>
      <c r="AF254" s="23"/>
      <c r="AG254" s="23"/>
      <c r="AH254" s="23"/>
      <c r="AI254" s="23"/>
      <c r="AJ254" s="56"/>
      <c r="AK254" s="56"/>
      <c r="AL254" s="56"/>
      <c r="AM254" s="56"/>
      <c r="AN254" s="56"/>
      <c r="AO254" s="56"/>
      <c r="AP254" s="56"/>
      <c r="AQ254" s="56"/>
      <c r="AR254" s="56"/>
      <c r="AS254" s="56"/>
      <c r="AT254" s="56"/>
      <c r="AU254" s="56"/>
      <c r="AV254" s="56"/>
      <c r="AW254" s="56"/>
      <c r="AX254" s="56"/>
      <c r="AY254" s="56"/>
      <c r="AZ254" s="56"/>
    </row>
    <row r="255" spans="1:52" ht="12">
      <c r="A255" s="1"/>
      <c r="B255" s="23"/>
      <c r="C255" s="23"/>
      <c r="D255" s="1"/>
      <c r="E255" s="1"/>
      <c r="F255" s="1"/>
      <c r="G255" s="1"/>
      <c r="H255" s="1"/>
      <c r="I255" s="1"/>
      <c r="J255" s="1"/>
      <c r="K255" s="1"/>
      <c r="L255" s="1"/>
      <c r="M255" s="1"/>
      <c r="N255" s="1"/>
      <c r="O255" s="1"/>
      <c r="P255" s="1"/>
      <c r="Q255" s="1"/>
      <c r="R255" s="1"/>
      <c r="S255" s="1"/>
      <c r="T255" s="1"/>
      <c r="U255" s="1"/>
      <c r="V255" s="1"/>
      <c r="W255" s="1"/>
      <c r="X255" s="1"/>
      <c r="Y255" s="1"/>
      <c r="Z255" s="23"/>
      <c r="AA255" s="23"/>
      <c r="AB255" s="23"/>
      <c r="AC255" s="23"/>
      <c r="AD255" s="23"/>
      <c r="AE255" s="23"/>
      <c r="AF255" s="23"/>
      <c r="AG255" s="23"/>
      <c r="AH255" s="23"/>
      <c r="AI255" s="23"/>
      <c r="AJ255" s="56"/>
      <c r="AK255" s="56"/>
      <c r="AL255" s="56"/>
      <c r="AM255" s="56"/>
      <c r="AN255" s="56"/>
      <c r="AO255" s="56"/>
      <c r="AP255" s="56"/>
      <c r="AQ255" s="56"/>
      <c r="AR255" s="56"/>
      <c r="AS255" s="56"/>
      <c r="AT255" s="56"/>
      <c r="AU255" s="56"/>
      <c r="AV255" s="56"/>
      <c r="AW255" s="56"/>
      <c r="AX255" s="56"/>
      <c r="AY255" s="56"/>
      <c r="AZ255" s="56"/>
    </row>
    <row r="256" spans="1:52" ht="12">
      <c r="A256" s="1"/>
      <c r="B256" s="23" t="s">
        <v>357</v>
      </c>
      <c r="C256" s="23"/>
      <c r="D256" s="23"/>
      <c r="E256" s="23"/>
      <c r="F256" s="23"/>
      <c r="G256" s="58"/>
      <c r="H256" s="58"/>
      <c r="I256" s="58"/>
      <c r="J256" s="58"/>
      <c r="K256" s="58"/>
      <c r="L256" s="58"/>
      <c r="M256" s="58"/>
      <c r="N256" s="58"/>
      <c r="O256" s="58"/>
      <c r="P256" s="58"/>
      <c r="Q256" s="58"/>
      <c r="R256" s="58"/>
      <c r="S256" s="58"/>
      <c r="T256" s="58"/>
      <c r="U256" s="58"/>
      <c r="V256" s="58"/>
      <c r="W256" s="58"/>
      <c r="X256" s="58"/>
      <c r="Y256" s="58"/>
      <c r="Z256" s="23"/>
      <c r="AA256" s="23"/>
      <c r="AB256" s="23"/>
      <c r="AC256" s="23"/>
      <c r="AD256" s="23"/>
      <c r="AE256" s="23"/>
      <c r="AF256" s="23"/>
      <c r="AG256" s="23"/>
      <c r="AH256" s="23"/>
      <c r="AI256" s="23"/>
      <c r="AJ256" s="56"/>
      <c r="AK256" s="56"/>
      <c r="AL256" s="56"/>
      <c r="AM256" s="56"/>
      <c r="AN256" s="56"/>
      <c r="AO256" s="56"/>
      <c r="AP256" s="56"/>
      <c r="AQ256" s="56"/>
      <c r="AR256" s="56"/>
      <c r="AS256" s="56"/>
      <c r="AT256" s="56"/>
      <c r="AU256" s="56"/>
      <c r="AV256" s="56"/>
      <c r="AW256" s="56"/>
      <c r="AX256" s="56"/>
      <c r="AY256" s="56"/>
      <c r="AZ256" s="56"/>
    </row>
    <row r="257" spans="1:52" ht="12">
      <c r="A257" s="1"/>
      <c r="B257" s="23"/>
      <c r="C257" s="23"/>
      <c r="D257" s="23"/>
      <c r="E257" s="23"/>
      <c r="F257" s="23"/>
      <c r="G257" s="58"/>
      <c r="H257" s="58"/>
      <c r="I257" s="58"/>
      <c r="J257" s="58"/>
      <c r="K257" s="58"/>
      <c r="L257" s="58"/>
      <c r="M257" s="58"/>
      <c r="N257" s="58"/>
      <c r="O257" s="58"/>
      <c r="P257" s="58"/>
      <c r="Q257" s="58"/>
      <c r="R257" s="58"/>
      <c r="S257" s="58"/>
      <c r="T257" s="58"/>
      <c r="U257" s="58"/>
      <c r="V257" s="58"/>
      <c r="W257" s="58"/>
      <c r="X257" s="58"/>
      <c r="Y257" s="58"/>
      <c r="Z257" s="23"/>
      <c r="AA257" s="23"/>
      <c r="AB257" s="23"/>
      <c r="AC257" s="23"/>
      <c r="AD257" s="23"/>
      <c r="AE257" s="23"/>
      <c r="AF257" s="23"/>
      <c r="AG257" s="23"/>
      <c r="AH257" s="23"/>
      <c r="AI257" s="23"/>
      <c r="AJ257" s="56"/>
      <c r="AK257" s="56"/>
      <c r="AL257" s="56"/>
      <c r="AM257" s="56"/>
      <c r="AN257" s="56"/>
      <c r="AO257" s="56"/>
      <c r="AP257" s="56"/>
      <c r="AQ257" s="56"/>
      <c r="AR257" s="56"/>
      <c r="AS257" s="56"/>
      <c r="AT257" s="56"/>
      <c r="AU257" s="56"/>
      <c r="AV257" s="56"/>
      <c r="AW257" s="56"/>
      <c r="AX257" s="56"/>
      <c r="AY257" s="56"/>
      <c r="AZ257" s="56"/>
    </row>
    <row r="258" spans="1:52" ht="12">
      <c r="A258" s="1"/>
      <c r="B258" s="23"/>
      <c r="C258" s="23"/>
      <c r="D258" s="76" t="s">
        <v>233</v>
      </c>
      <c r="E258" s="23" t="s">
        <v>319</v>
      </c>
      <c r="F258" s="23"/>
      <c r="G258" s="58"/>
      <c r="H258" s="58"/>
      <c r="I258" s="58"/>
      <c r="J258" s="58"/>
      <c r="K258" s="58"/>
      <c r="L258" s="58"/>
      <c r="M258" s="58"/>
      <c r="N258" s="58"/>
      <c r="O258" s="58"/>
      <c r="P258" s="58"/>
      <c r="Q258" s="58"/>
      <c r="R258" s="58"/>
      <c r="S258" s="58"/>
      <c r="T258" s="76"/>
      <c r="U258" s="23" t="s">
        <v>320</v>
      </c>
      <c r="V258" s="58"/>
      <c r="W258" s="58"/>
      <c r="X258" s="58"/>
      <c r="Y258" s="58"/>
      <c r="Z258" s="23"/>
      <c r="AA258" s="23"/>
      <c r="AB258" s="23"/>
      <c r="AC258" s="23"/>
      <c r="AD258" s="23"/>
      <c r="AE258" s="23"/>
      <c r="AF258" s="23"/>
      <c r="AG258" s="23"/>
      <c r="AH258" s="23"/>
      <c r="AI258" s="23"/>
      <c r="AJ258" s="56"/>
      <c r="AK258" s="56"/>
      <c r="AL258" s="56"/>
      <c r="AM258" s="56"/>
      <c r="AN258" s="56"/>
      <c r="AO258" s="56"/>
      <c r="AP258" s="56"/>
      <c r="AQ258" s="56"/>
      <c r="AR258" s="56"/>
      <c r="AS258" s="56"/>
      <c r="AT258" s="56"/>
      <c r="AU258" s="56"/>
      <c r="AV258" s="56"/>
      <c r="AW258" s="56"/>
      <c r="AX258" s="56"/>
      <c r="AY258" s="56"/>
      <c r="AZ258" s="56"/>
    </row>
    <row r="259" spans="1:52" ht="12">
      <c r="A259" s="1"/>
      <c r="B259" s="23"/>
      <c r="C259" s="23"/>
      <c r="D259" s="23"/>
      <c r="E259" s="23"/>
      <c r="F259" s="23"/>
      <c r="G259" s="58"/>
      <c r="H259" s="58"/>
      <c r="I259" s="58"/>
      <c r="J259" s="58"/>
      <c r="K259" s="58"/>
      <c r="L259" s="58"/>
      <c r="M259" s="58"/>
      <c r="N259" s="58"/>
      <c r="O259" s="58"/>
      <c r="P259" s="58"/>
      <c r="Q259" s="58"/>
      <c r="R259" s="58"/>
      <c r="S259" s="58"/>
      <c r="T259" s="58"/>
      <c r="U259" s="58"/>
      <c r="V259" s="58"/>
      <c r="W259" s="58"/>
      <c r="X259" s="58"/>
      <c r="Y259" s="58"/>
      <c r="Z259" s="23"/>
      <c r="AA259" s="23"/>
      <c r="AB259" s="23"/>
      <c r="AC259" s="23"/>
      <c r="AD259" s="23"/>
      <c r="AE259" s="23"/>
      <c r="AF259" s="23"/>
      <c r="AG259" s="23"/>
      <c r="AH259" s="23"/>
      <c r="AI259" s="23"/>
      <c r="AJ259" s="56"/>
      <c r="AK259" s="56"/>
      <c r="AL259" s="56"/>
      <c r="AM259" s="56"/>
      <c r="AN259" s="56"/>
      <c r="AO259" s="56"/>
      <c r="AP259" s="56"/>
      <c r="AQ259" s="56"/>
      <c r="AR259" s="56"/>
      <c r="AS259" s="56"/>
      <c r="AT259" s="56"/>
      <c r="AU259" s="56"/>
      <c r="AV259" s="56"/>
      <c r="AW259" s="56"/>
      <c r="AX259" s="56"/>
      <c r="AY259" s="56"/>
      <c r="AZ259" s="56"/>
    </row>
    <row r="260" spans="1:52" ht="12">
      <c r="A260" s="1"/>
      <c r="B260" s="23"/>
      <c r="C260" s="23"/>
      <c r="D260" s="76"/>
      <c r="E260" s="23" t="s">
        <v>321</v>
      </c>
      <c r="F260" s="23"/>
      <c r="G260" s="58"/>
      <c r="H260" s="58"/>
      <c r="I260" s="58"/>
      <c r="J260" s="58"/>
      <c r="K260" s="58"/>
      <c r="L260" s="58"/>
      <c r="M260" s="58"/>
      <c r="N260" s="58"/>
      <c r="O260" s="58"/>
      <c r="P260" s="58"/>
      <c r="Q260" s="58"/>
      <c r="R260" s="58"/>
      <c r="S260" s="58"/>
      <c r="T260" s="76"/>
      <c r="U260" s="23" t="s">
        <v>244</v>
      </c>
      <c r="V260" s="58"/>
      <c r="W260" s="58"/>
      <c r="X260" s="58"/>
      <c r="Y260" s="58"/>
      <c r="Z260" s="23"/>
      <c r="AA260" s="23"/>
      <c r="AB260" s="23"/>
      <c r="AC260" s="23"/>
      <c r="AD260" s="23"/>
      <c r="AE260" s="23"/>
      <c r="AF260" s="23"/>
      <c r="AG260" s="23"/>
      <c r="AH260" s="23"/>
      <c r="AI260" s="23"/>
      <c r="AJ260" s="56"/>
      <c r="AK260" s="56"/>
      <c r="AL260" s="56"/>
      <c r="AM260" s="56"/>
      <c r="AN260" s="56"/>
      <c r="AO260" s="56"/>
      <c r="AP260" s="56"/>
      <c r="AQ260" s="56"/>
      <c r="AR260" s="56"/>
      <c r="AS260" s="56"/>
      <c r="AT260" s="56"/>
      <c r="AU260" s="56"/>
      <c r="AV260" s="56"/>
      <c r="AW260" s="56"/>
      <c r="AX260" s="56"/>
      <c r="AY260" s="56"/>
      <c r="AZ260" s="56"/>
    </row>
    <row r="261" spans="1:52" ht="12">
      <c r="A261" s="1"/>
      <c r="B261" s="23"/>
      <c r="C261" s="23"/>
      <c r="D261" s="23"/>
      <c r="E261" s="23"/>
      <c r="F261" s="23"/>
      <c r="G261" s="58"/>
      <c r="H261" s="58"/>
      <c r="I261" s="58"/>
      <c r="J261" s="58"/>
      <c r="K261" s="58"/>
      <c r="L261" s="58"/>
      <c r="M261" s="58"/>
      <c r="N261" s="58"/>
      <c r="O261" s="58"/>
      <c r="P261" s="58"/>
      <c r="Q261" s="58"/>
      <c r="R261" s="58"/>
      <c r="S261" s="58"/>
      <c r="T261" s="58"/>
      <c r="U261" s="58"/>
      <c r="V261" s="58"/>
      <c r="W261" s="58"/>
      <c r="X261" s="58"/>
      <c r="Y261" s="58"/>
      <c r="Z261" s="23"/>
      <c r="AA261" s="23"/>
      <c r="AB261" s="23"/>
      <c r="AC261" s="23"/>
      <c r="AD261" s="23"/>
      <c r="AE261" s="23"/>
      <c r="AF261" s="23"/>
      <c r="AG261" s="23"/>
      <c r="AH261" s="23"/>
      <c r="AI261" s="23"/>
      <c r="AJ261" s="56"/>
      <c r="AK261" s="56"/>
      <c r="AL261" s="56"/>
      <c r="AM261" s="56"/>
      <c r="AN261" s="56"/>
      <c r="AO261" s="56"/>
      <c r="AP261" s="56"/>
      <c r="AQ261" s="56"/>
      <c r="AR261" s="56"/>
      <c r="AS261" s="56"/>
      <c r="AT261" s="56"/>
      <c r="AU261" s="56"/>
      <c r="AV261" s="56"/>
      <c r="AW261" s="56"/>
      <c r="AX261" s="56"/>
      <c r="AY261" s="56"/>
      <c r="AZ261" s="56"/>
    </row>
    <row r="262" spans="1:52" ht="12">
      <c r="A262" s="1"/>
      <c r="B262" s="23"/>
      <c r="C262" s="23"/>
      <c r="D262" s="76"/>
      <c r="E262" s="23" t="s">
        <v>245</v>
      </c>
      <c r="F262" s="23"/>
      <c r="G262" s="58"/>
      <c r="H262" s="58"/>
      <c r="I262" s="58"/>
      <c r="J262" s="58"/>
      <c r="K262" s="58"/>
      <c r="L262" s="58"/>
      <c r="M262" s="58"/>
      <c r="N262" s="58"/>
      <c r="O262" s="58"/>
      <c r="P262" s="58"/>
      <c r="Q262" s="58"/>
      <c r="R262" s="58"/>
      <c r="S262" s="58"/>
      <c r="T262" s="76"/>
      <c r="U262" s="23" t="s">
        <v>246</v>
      </c>
      <c r="V262" s="58"/>
      <c r="W262" s="58"/>
      <c r="X262" s="58"/>
      <c r="Y262" s="58"/>
      <c r="Z262" s="23"/>
      <c r="AA262" s="23"/>
      <c r="AB262" s="23"/>
      <c r="AC262" s="23"/>
      <c r="AD262" s="23"/>
      <c r="AE262" s="23"/>
      <c r="AF262" s="23"/>
      <c r="AG262" s="23"/>
      <c r="AH262" s="23"/>
      <c r="AI262" s="23"/>
      <c r="AJ262" s="56"/>
      <c r="AK262" s="56"/>
      <c r="AL262" s="56"/>
      <c r="AM262" s="56"/>
      <c r="AN262" s="56"/>
      <c r="AO262" s="56"/>
      <c r="AP262" s="56"/>
      <c r="AQ262" s="56"/>
      <c r="AR262" s="56"/>
      <c r="AS262" s="56"/>
      <c r="AT262" s="56"/>
      <c r="AU262" s="56"/>
      <c r="AV262" s="56"/>
      <c r="AW262" s="56"/>
      <c r="AX262" s="56"/>
      <c r="AY262" s="56"/>
      <c r="AZ262" s="56"/>
    </row>
    <row r="263" spans="1:52" ht="12">
      <c r="A263" s="1"/>
      <c r="B263" s="23"/>
      <c r="C263" s="23"/>
      <c r="D263" s="58"/>
      <c r="E263" s="58"/>
      <c r="F263" s="58"/>
      <c r="G263" s="58"/>
      <c r="H263" s="58"/>
      <c r="I263" s="58"/>
      <c r="J263" s="58"/>
      <c r="K263" s="58"/>
      <c r="L263" s="58"/>
      <c r="M263" s="58"/>
      <c r="N263" s="58"/>
      <c r="O263" s="58"/>
      <c r="P263" s="58"/>
      <c r="Q263" s="58"/>
      <c r="R263" s="58"/>
      <c r="S263" s="58"/>
      <c r="T263" s="58"/>
      <c r="U263" s="58"/>
      <c r="V263" s="58"/>
      <c r="W263" s="58"/>
      <c r="X263" s="58"/>
      <c r="Y263" s="58"/>
      <c r="Z263" s="23"/>
      <c r="AA263" s="23"/>
      <c r="AB263" s="23"/>
      <c r="AC263" s="23"/>
      <c r="AD263" s="23"/>
      <c r="AE263" s="23"/>
      <c r="AF263" s="23"/>
      <c r="AG263" s="23"/>
      <c r="AH263" s="23"/>
      <c r="AI263" s="23"/>
      <c r="AJ263" s="56"/>
      <c r="AK263" s="56"/>
      <c r="AL263" s="56"/>
      <c r="AM263" s="56"/>
      <c r="AN263" s="56"/>
      <c r="AO263" s="56"/>
      <c r="AP263" s="56"/>
      <c r="AQ263" s="56"/>
      <c r="AR263" s="56"/>
      <c r="AS263" s="56"/>
      <c r="AT263" s="56"/>
      <c r="AU263" s="56"/>
      <c r="AV263" s="56"/>
      <c r="AW263" s="56"/>
      <c r="AX263" s="56"/>
      <c r="AY263" s="56"/>
      <c r="AZ263" s="56"/>
    </row>
    <row r="264" spans="1:52" ht="12">
      <c r="A264" s="1"/>
      <c r="B264" s="23"/>
      <c r="C264" s="23"/>
      <c r="D264" s="76"/>
      <c r="E264" s="23" t="s">
        <v>247</v>
      </c>
      <c r="F264" s="58"/>
      <c r="G264" s="58"/>
      <c r="H264" s="58"/>
      <c r="I264" s="58"/>
      <c r="J264" s="58"/>
      <c r="K264" s="58"/>
      <c r="L264" s="58"/>
      <c r="M264" s="58"/>
      <c r="N264" s="58"/>
      <c r="O264" s="58"/>
      <c r="P264" s="58"/>
      <c r="Q264" s="58"/>
      <c r="R264" s="58"/>
      <c r="S264" s="58"/>
      <c r="T264" s="58"/>
      <c r="U264" s="58"/>
      <c r="V264" s="58"/>
      <c r="W264" s="58"/>
      <c r="X264" s="58"/>
      <c r="Y264" s="58"/>
      <c r="Z264" s="23"/>
      <c r="AA264" s="23"/>
      <c r="AB264" s="23"/>
      <c r="AC264" s="23"/>
      <c r="AD264" s="23"/>
      <c r="AE264" s="23"/>
      <c r="AF264" s="23"/>
      <c r="AG264" s="23"/>
      <c r="AH264" s="23"/>
      <c r="AI264" s="23"/>
      <c r="AJ264" s="56"/>
      <c r="AK264" s="56"/>
      <c r="AL264" s="56"/>
      <c r="AM264" s="56"/>
      <c r="AN264" s="56"/>
      <c r="AO264" s="56"/>
      <c r="AP264" s="56"/>
      <c r="AQ264" s="56"/>
      <c r="AR264" s="56"/>
      <c r="AS264" s="56"/>
      <c r="AT264" s="56"/>
      <c r="AU264" s="56"/>
      <c r="AV264" s="56"/>
      <c r="AW264" s="56"/>
      <c r="AX264" s="56"/>
      <c r="AY264" s="56"/>
      <c r="AZ264" s="56"/>
    </row>
    <row r="265" spans="1:52" ht="12">
      <c r="A265" s="1"/>
      <c r="B265" s="23"/>
      <c r="C265" s="23"/>
      <c r="D265" s="1"/>
      <c r="E265" s="23"/>
      <c r="F265" s="58"/>
      <c r="G265" s="58"/>
      <c r="H265" s="58"/>
      <c r="I265" s="58"/>
      <c r="J265" s="58"/>
      <c r="K265" s="58"/>
      <c r="L265" s="58"/>
      <c r="M265" s="58"/>
      <c r="N265" s="58"/>
      <c r="O265" s="58"/>
      <c r="P265" s="58"/>
      <c r="Q265" s="58"/>
      <c r="R265" s="58"/>
      <c r="S265" s="58"/>
      <c r="T265" s="58"/>
      <c r="U265" s="58"/>
      <c r="V265" s="58"/>
      <c r="W265" s="58"/>
      <c r="X265" s="58"/>
      <c r="Y265" s="58"/>
      <c r="Z265" s="23"/>
      <c r="AA265" s="23"/>
      <c r="AB265" s="23"/>
      <c r="AC265" s="23"/>
      <c r="AD265" s="23"/>
      <c r="AE265" s="23"/>
      <c r="AF265" s="23"/>
      <c r="AG265" s="23"/>
      <c r="AH265" s="23"/>
      <c r="AI265" s="23"/>
      <c r="AJ265" s="56"/>
      <c r="AK265" s="56"/>
      <c r="AL265" s="56"/>
      <c r="AM265" s="56"/>
      <c r="AN265" s="56"/>
      <c r="AO265" s="56"/>
      <c r="AP265" s="56"/>
      <c r="AQ265" s="56"/>
      <c r="AR265" s="56"/>
      <c r="AS265" s="56"/>
      <c r="AT265" s="56"/>
      <c r="AU265" s="56"/>
      <c r="AV265" s="56"/>
      <c r="AW265" s="56"/>
      <c r="AX265" s="56"/>
      <c r="AY265" s="56"/>
      <c r="AZ265" s="56"/>
    </row>
    <row r="266" spans="1:52" ht="12">
      <c r="A266" s="1"/>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56"/>
      <c r="AK266" s="56"/>
      <c r="AL266" s="56"/>
      <c r="AM266" s="56"/>
      <c r="AN266" s="56"/>
      <c r="AO266" s="56"/>
      <c r="AP266" s="56"/>
      <c r="AQ266" s="56"/>
      <c r="AR266" s="56"/>
      <c r="AS266" s="56"/>
      <c r="AT266" s="56"/>
      <c r="AU266" s="56"/>
      <c r="AV266" s="56"/>
      <c r="AW266" s="56"/>
      <c r="AX266" s="56"/>
      <c r="AY266" s="56"/>
      <c r="AZ266" s="56"/>
    </row>
    <row r="267" spans="1:37" ht="12">
      <c r="A267" s="1"/>
      <c r="B267" s="23" t="s">
        <v>356</v>
      </c>
      <c r="C267" s="23"/>
      <c r="D267" s="23"/>
      <c r="E267" s="77"/>
      <c r="F267" s="77"/>
      <c r="G267" s="77"/>
      <c r="H267" s="77"/>
      <c r="I267" s="77"/>
      <c r="J267" s="77"/>
      <c r="K267" s="77"/>
      <c r="L267" s="77"/>
      <c r="M267" s="77"/>
      <c r="N267" s="77"/>
      <c r="O267" s="77"/>
      <c r="P267" s="77"/>
      <c r="Q267" s="77"/>
      <c r="R267" s="77"/>
      <c r="S267" s="77"/>
      <c r="T267" s="77"/>
      <c r="U267" s="77"/>
      <c r="V267" s="77"/>
      <c r="W267" s="77"/>
      <c r="X267" s="77"/>
      <c r="Y267" s="77"/>
      <c r="Z267" s="23"/>
      <c r="AA267" s="23"/>
      <c r="AB267" s="23"/>
      <c r="AC267" s="23"/>
      <c r="AD267" s="23"/>
      <c r="AE267" s="23"/>
      <c r="AF267" s="23"/>
      <c r="AG267" s="23"/>
      <c r="AH267" s="23"/>
      <c r="AI267" s="23"/>
      <c r="AJ267" s="56"/>
      <c r="AK267" s="56"/>
    </row>
    <row r="268" spans="1:37" ht="12">
      <c r="A268" s="1"/>
      <c r="B268" s="23"/>
      <c r="C268" s="23"/>
      <c r="D268" s="23"/>
      <c r="E268" s="77"/>
      <c r="F268" s="77"/>
      <c r="G268" s="77"/>
      <c r="H268" s="77"/>
      <c r="I268" s="77"/>
      <c r="J268" s="77"/>
      <c r="K268" s="77"/>
      <c r="L268" s="77"/>
      <c r="M268" s="77"/>
      <c r="N268" s="77"/>
      <c r="O268" s="77"/>
      <c r="P268" s="77"/>
      <c r="Q268" s="77"/>
      <c r="R268" s="77"/>
      <c r="S268" s="77"/>
      <c r="T268" s="77"/>
      <c r="U268" s="77"/>
      <c r="V268" s="77"/>
      <c r="W268" s="77"/>
      <c r="X268" s="77"/>
      <c r="Y268" s="77"/>
      <c r="Z268" s="23"/>
      <c r="AA268" s="23"/>
      <c r="AB268" s="23"/>
      <c r="AC268" s="23"/>
      <c r="AD268" s="23"/>
      <c r="AE268" s="23"/>
      <c r="AF268" s="23"/>
      <c r="AG268" s="23"/>
      <c r="AH268" s="23"/>
      <c r="AI268" s="23"/>
      <c r="AJ268" s="56"/>
      <c r="AK268" s="56"/>
    </row>
    <row r="269" spans="1:37" ht="12">
      <c r="A269" s="1"/>
      <c r="B269" s="23"/>
      <c r="C269" s="23"/>
      <c r="D269" s="76" t="s">
        <v>233</v>
      </c>
      <c r="E269" s="23" t="s">
        <v>248</v>
      </c>
      <c r="F269" s="77"/>
      <c r="G269" s="77"/>
      <c r="H269" s="77"/>
      <c r="I269" s="77"/>
      <c r="J269" s="77"/>
      <c r="K269" s="77"/>
      <c r="L269" s="77"/>
      <c r="M269" s="77"/>
      <c r="N269" s="77"/>
      <c r="O269" s="77"/>
      <c r="P269" s="77"/>
      <c r="Q269" s="77"/>
      <c r="R269" s="77"/>
      <c r="S269" s="77"/>
      <c r="T269" s="76"/>
      <c r="U269" s="23" t="s">
        <v>249</v>
      </c>
      <c r="V269" s="77"/>
      <c r="W269" s="77"/>
      <c r="X269" s="77"/>
      <c r="Y269" s="77"/>
      <c r="Z269" s="23"/>
      <c r="AA269" s="23"/>
      <c r="AB269" s="23"/>
      <c r="AC269" s="23"/>
      <c r="AD269" s="23"/>
      <c r="AE269" s="23"/>
      <c r="AF269" s="23"/>
      <c r="AG269" s="23"/>
      <c r="AH269" s="23"/>
      <c r="AI269" s="23"/>
      <c r="AJ269" s="56"/>
      <c r="AK269" s="56"/>
    </row>
    <row r="270" spans="1:37" ht="12">
      <c r="A270" s="1"/>
      <c r="B270" s="23"/>
      <c r="C270" s="23"/>
      <c r="D270" s="23"/>
      <c r="E270" s="23"/>
      <c r="F270" s="77"/>
      <c r="G270" s="77"/>
      <c r="H270" s="77"/>
      <c r="I270" s="77"/>
      <c r="J270" s="77"/>
      <c r="K270" s="77"/>
      <c r="L270" s="77"/>
      <c r="M270" s="77"/>
      <c r="N270" s="77"/>
      <c r="O270" s="77"/>
      <c r="P270" s="77"/>
      <c r="Q270" s="77"/>
      <c r="R270" s="77"/>
      <c r="S270" s="77"/>
      <c r="T270" s="77"/>
      <c r="U270" s="77"/>
      <c r="V270" s="77"/>
      <c r="W270" s="77"/>
      <c r="X270" s="77"/>
      <c r="Y270" s="77"/>
      <c r="Z270" s="23"/>
      <c r="AA270" s="23"/>
      <c r="AB270" s="23"/>
      <c r="AC270" s="23"/>
      <c r="AD270" s="23"/>
      <c r="AE270" s="23"/>
      <c r="AF270" s="23"/>
      <c r="AG270" s="23"/>
      <c r="AH270" s="23"/>
      <c r="AI270" s="23"/>
      <c r="AJ270" s="56"/>
      <c r="AK270" s="56"/>
    </row>
    <row r="271" spans="1:37" ht="12">
      <c r="A271" s="1"/>
      <c r="B271" s="23"/>
      <c r="C271" s="23"/>
      <c r="D271" s="76"/>
      <c r="E271" s="23" t="s">
        <v>250</v>
      </c>
      <c r="F271" s="77"/>
      <c r="G271" s="77"/>
      <c r="H271" s="77"/>
      <c r="I271" s="77"/>
      <c r="J271" s="77"/>
      <c r="K271" s="77"/>
      <c r="L271" s="77"/>
      <c r="M271" s="77"/>
      <c r="N271" s="77"/>
      <c r="O271" s="77"/>
      <c r="P271" s="77"/>
      <c r="Q271" s="77"/>
      <c r="R271" s="77"/>
      <c r="S271" s="77"/>
      <c r="T271" s="76"/>
      <c r="U271" s="23" t="s">
        <v>251</v>
      </c>
      <c r="V271" s="77"/>
      <c r="W271" s="77"/>
      <c r="X271" s="77"/>
      <c r="Y271" s="77"/>
      <c r="Z271" s="23"/>
      <c r="AA271" s="23"/>
      <c r="AB271" s="23"/>
      <c r="AC271" s="23"/>
      <c r="AD271" s="23"/>
      <c r="AE271" s="23"/>
      <c r="AF271" s="23"/>
      <c r="AG271" s="23"/>
      <c r="AH271" s="23"/>
      <c r="AI271" s="23"/>
      <c r="AJ271" s="56"/>
      <c r="AK271" s="56"/>
    </row>
    <row r="272" spans="1:37" ht="12">
      <c r="A272" s="1"/>
      <c r="B272" s="23"/>
      <c r="C272" s="23"/>
      <c r="D272" s="1"/>
      <c r="E272" s="23"/>
      <c r="F272" s="77"/>
      <c r="G272" s="77"/>
      <c r="H272" s="77"/>
      <c r="I272" s="77"/>
      <c r="J272" s="77"/>
      <c r="K272" s="77"/>
      <c r="L272" s="77"/>
      <c r="M272" s="77"/>
      <c r="N272" s="77"/>
      <c r="O272" s="77"/>
      <c r="P272" s="77"/>
      <c r="Q272" s="77"/>
      <c r="R272" s="77"/>
      <c r="S272" s="77"/>
      <c r="T272" s="1"/>
      <c r="U272" s="23"/>
      <c r="V272" s="77"/>
      <c r="W272" s="77"/>
      <c r="X272" s="77"/>
      <c r="Y272" s="77"/>
      <c r="Z272" s="23"/>
      <c r="AA272" s="23"/>
      <c r="AB272" s="23"/>
      <c r="AC272" s="23"/>
      <c r="AD272" s="23"/>
      <c r="AE272" s="23"/>
      <c r="AF272" s="23"/>
      <c r="AG272" s="23"/>
      <c r="AH272" s="23"/>
      <c r="AI272" s="23"/>
      <c r="AJ272" s="56"/>
      <c r="AK272" s="56"/>
    </row>
    <row r="273" spans="1:37" ht="12">
      <c r="A273" s="1"/>
      <c r="B273" s="23"/>
      <c r="C273" s="23"/>
      <c r="D273" s="23"/>
      <c r="E273" s="23"/>
      <c r="F273" s="77"/>
      <c r="G273" s="77"/>
      <c r="H273" s="77"/>
      <c r="I273" s="77"/>
      <c r="J273" s="77"/>
      <c r="K273" s="77"/>
      <c r="L273" s="77"/>
      <c r="M273" s="77"/>
      <c r="N273" s="77"/>
      <c r="O273" s="77"/>
      <c r="P273" s="77"/>
      <c r="Q273" s="77"/>
      <c r="R273" s="77"/>
      <c r="S273" s="77"/>
      <c r="T273" s="77"/>
      <c r="U273" s="77"/>
      <c r="V273" s="77"/>
      <c r="W273" s="77"/>
      <c r="X273" s="77"/>
      <c r="Y273" s="77"/>
      <c r="Z273" s="23"/>
      <c r="AA273" s="23"/>
      <c r="AB273" s="23"/>
      <c r="AC273" s="23"/>
      <c r="AD273" s="23"/>
      <c r="AE273" s="23"/>
      <c r="AF273" s="23"/>
      <c r="AG273" s="23"/>
      <c r="AH273" s="23"/>
      <c r="AI273" s="23"/>
      <c r="AJ273" s="56"/>
      <c r="AK273" s="56"/>
    </row>
    <row r="274" spans="1:37" ht="12">
      <c r="A274" s="1"/>
      <c r="B274" s="23" t="s">
        <v>369</v>
      </c>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56"/>
      <c r="AK274" s="56"/>
    </row>
    <row r="275" spans="1:37" ht="12">
      <c r="A275" s="1"/>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56"/>
      <c r="AK275" s="56"/>
    </row>
    <row r="276" spans="1:35" ht="12">
      <c r="A276" s="1"/>
      <c r="B276" s="23"/>
      <c r="C276" s="23"/>
      <c r="D276" s="76"/>
      <c r="E276" s="7" t="s">
        <v>172</v>
      </c>
      <c r="F276" s="7"/>
      <c r="G276" s="7"/>
      <c r="H276" s="7"/>
      <c r="I276" s="7"/>
      <c r="J276" s="7"/>
      <c r="K276" s="23"/>
      <c r="L276" s="23"/>
      <c r="M276" s="23"/>
      <c r="N276" s="23"/>
      <c r="O276" s="7"/>
      <c r="P276" s="7"/>
      <c r="Q276" s="7"/>
      <c r="R276" s="7"/>
      <c r="S276" s="7"/>
      <c r="T276" s="76"/>
      <c r="U276" s="7" t="s">
        <v>173</v>
      </c>
      <c r="V276" s="23"/>
      <c r="W276" s="23"/>
      <c r="X276" s="24"/>
      <c r="Y276" s="24"/>
      <c r="Z276" s="7"/>
      <c r="AA276" s="7"/>
      <c r="AB276" s="7"/>
      <c r="AC276" s="7"/>
      <c r="AD276" s="7"/>
      <c r="AE276" s="7"/>
      <c r="AF276" s="7"/>
      <c r="AG276" s="23"/>
      <c r="AH276" s="23"/>
      <c r="AI276" s="23"/>
    </row>
    <row r="277" spans="1:35" ht="12">
      <c r="A277" s="1"/>
      <c r="B277" s="23"/>
      <c r="C277" s="23"/>
      <c r="D277" s="23"/>
      <c r="E277" s="7"/>
      <c r="F277" s="7"/>
      <c r="G277" s="7"/>
      <c r="H277" s="7"/>
      <c r="I277" s="7"/>
      <c r="J277" s="7"/>
      <c r="K277" s="23"/>
      <c r="L277" s="23"/>
      <c r="M277" s="23"/>
      <c r="N277" s="23"/>
      <c r="O277" s="7"/>
      <c r="P277" s="7"/>
      <c r="Q277" s="7"/>
      <c r="R277" s="7"/>
      <c r="S277" s="7"/>
      <c r="T277" s="23"/>
      <c r="U277" s="7"/>
      <c r="V277" s="23"/>
      <c r="W277" s="23"/>
      <c r="X277" s="24"/>
      <c r="Y277" s="24"/>
      <c r="Z277" s="7"/>
      <c r="AA277" s="7"/>
      <c r="AB277" s="7"/>
      <c r="AC277" s="7"/>
      <c r="AD277" s="7"/>
      <c r="AE277" s="7"/>
      <c r="AF277" s="7"/>
      <c r="AG277" s="23"/>
      <c r="AH277" s="23"/>
      <c r="AI277" s="23"/>
    </row>
    <row r="278" spans="1:35" ht="12">
      <c r="A278" s="1"/>
      <c r="B278" s="23"/>
      <c r="C278" s="23"/>
      <c r="D278" s="76"/>
      <c r="E278" s="7" t="s">
        <v>174</v>
      </c>
      <c r="F278" s="7"/>
      <c r="G278" s="7"/>
      <c r="H278" s="7"/>
      <c r="I278" s="7"/>
      <c r="J278" s="7"/>
      <c r="K278" s="23"/>
      <c r="L278" s="23"/>
      <c r="M278" s="23"/>
      <c r="N278" s="23"/>
      <c r="O278" s="7"/>
      <c r="P278" s="7"/>
      <c r="Q278" s="7"/>
      <c r="R278" s="7"/>
      <c r="S278" s="7"/>
      <c r="T278" s="76"/>
      <c r="U278" s="7" t="s">
        <v>175</v>
      </c>
      <c r="V278" s="23"/>
      <c r="W278" s="23"/>
      <c r="X278" s="24"/>
      <c r="Y278" s="24"/>
      <c r="Z278" s="7"/>
      <c r="AA278" s="7"/>
      <c r="AB278" s="7"/>
      <c r="AC278" s="7"/>
      <c r="AD278" s="7"/>
      <c r="AE278" s="7"/>
      <c r="AF278" s="7"/>
      <c r="AG278" s="23"/>
      <c r="AH278" s="23"/>
      <c r="AI278" s="23"/>
    </row>
    <row r="279" spans="1:35" ht="12">
      <c r="A279" s="1"/>
      <c r="B279" s="23"/>
      <c r="C279" s="23"/>
      <c r="D279" s="7"/>
      <c r="E279" s="7"/>
      <c r="F279" s="7"/>
      <c r="G279" s="7"/>
      <c r="H279" s="7"/>
      <c r="I279" s="7"/>
      <c r="J279" s="7"/>
      <c r="K279" s="23"/>
      <c r="L279" s="23"/>
      <c r="M279" s="23"/>
      <c r="N279" s="23"/>
      <c r="O279" s="7"/>
      <c r="P279" s="7"/>
      <c r="Q279" s="7"/>
      <c r="R279" s="7"/>
      <c r="S279" s="7"/>
      <c r="T279" s="7"/>
      <c r="U279" s="7"/>
      <c r="V279" s="23"/>
      <c r="W279" s="23"/>
      <c r="X279" s="24"/>
      <c r="Y279" s="24"/>
      <c r="Z279" s="7"/>
      <c r="AA279" s="7"/>
      <c r="AB279" s="7"/>
      <c r="AC279" s="7"/>
      <c r="AD279" s="7"/>
      <c r="AE279" s="7"/>
      <c r="AF279" s="7"/>
      <c r="AG279" s="23"/>
      <c r="AH279" s="23"/>
      <c r="AI279" s="23"/>
    </row>
    <row r="280" spans="1:35" ht="12">
      <c r="A280" s="1"/>
      <c r="B280" s="23"/>
      <c r="C280" s="23"/>
      <c r="D280" s="76"/>
      <c r="E280" s="7" t="s">
        <v>176</v>
      </c>
      <c r="F280" s="7"/>
      <c r="G280" s="7"/>
      <c r="H280" s="7"/>
      <c r="I280" s="7"/>
      <c r="J280" s="7"/>
      <c r="K280" s="23"/>
      <c r="L280" s="23"/>
      <c r="M280" s="23"/>
      <c r="N280" s="23"/>
      <c r="O280" s="7"/>
      <c r="P280" s="7"/>
      <c r="Q280" s="7"/>
      <c r="R280" s="7"/>
      <c r="S280" s="7"/>
      <c r="T280" s="7"/>
      <c r="U280" s="7"/>
      <c r="V280" s="23"/>
      <c r="W280" s="23"/>
      <c r="X280" s="23"/>
      <c r="Y280" s="24"/>
      <c r="Z280" s="24"/>
      <c r="AA280" s="24"/>
      <c r="AB280" s="24"/>
      <c r="AC280" s="24"/>
      <c r="AD280" s="24"/>
      <c r="AE280" s="24"/>
      <c r="AF280" s="24"/>
      <c r="AG280" s="23"/>
      <c r="AH280" s="23"/>
      <c r="AI280" s="23"/>
    </row>
    <row r="281" spans="1:35" ht="12">
      <c r="A281" s="1"/>
      <c r="B281" s="23"/>
      <c r="C281" s="23"/>
      <c r="D281" s="1"/>
      <c r="E281" s="7"/>
      <c r="F281" s="7"/>
      <c r="G281" s="7"/>
      <c r="H281" s="7"/>
      <c r="I281" s="7"/>
      <c r="J281" s="7"/>
      <c r="K281" s="23"/>
      <c r="L281" s="23"/>
      <c r="M281" s="23"/>
      <c r="N281" s="23"/>
      <c r="O281" s="7"/>
      <c r="P281" s="7"/>
      <c r="Q281" s="7"/>
      <c r="R281" s="7"/>
      <c r="S281" s="7"/>
      <c r="T281" s="7"/>
      <c r="U281" s="7"/>
      <c r="V281" s="23"/>
      <c r="W281" s="23"/>
      <c r="X281" s="23"/>
      <c r="Y281" s="24"/>
      <c r="Z281" s="24"/>
      <c r="AA281" s="24"/>
      <c r="AB281" s="24"/>
      <c r="AC281" s="24"/>
      <c r="AD281" s="24"/>
      <c r="AE281" s="24"/>
      <c r="AF281" s="24"/>
      <c r="AG281" s="23"/>
      <c r="AH281" s="23"/>
      <c r="AI281" s="23"/>
    </row>
    <row r="282" spans="1:35" ht="12">
      <c r="A282" s="1"/>
      <c r="B282" s="23"/>
      <c r="C282" s="23"/>
      <c r="D282" s="7"/>
      <c r="E282" s="7"/>
      <c r="F282" s="7"/>
      <c r="G282" s="7"/>
      <c r="H282" s="7"/>
      <c r="I282" s="7"/>
      <c r="J282" s="7"/>
      <c r="K282" s="23"/>
      <c r="L282" s="23"/>
      <c r="M282" s="23"/>
      <c r="N282" s="23"/>
      <c r="O282" s="7"/>
      <c r="P282" s="7"/>
      <c r="Q282" s="7"/>
      <c r="R282" s="7"/>
      <c r="S282" s="7"/>
      <c r="T282" s="7"/>
      <c r="U282" s="7"/>
      <c r="V282" s="23"/>
      <c r="W282" s="23"/>
      <c r="X282" s="23"/>
      <c r="Y282" s="24"/>
      <c r="Z282" s="24"/>
      <c r="AA282" s="24"/>
      <c r="AB282" s="24"/>
      <c r="AC282" s="24"/>
      <c r="AD282" s="24"/>
      <c r="AE282" s="24"/>
      <c r="AF282" s="24"/>
      <c r="AG282" s="23"/>
      <c r="AH282" s="23"/>
      <c r="AI282" s="23"/>
    </row>
    <row r="283" spans="1:35" ht="12" customHeight="1">
      <c r="A283" s="1"/>
      <c r="B283" s="23" t="s">
        <v>316</v>
      </c>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row>
    <row r="284" spans="1:36" ht="12" customHeight="1">
      <c r="A284" s="1"/>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3" t="s">
        <v>214</v>
      </c>
    </row>
    <row r="285" spans="1:36" ht="15" customHeight="1">
      <c r="A285" s="1"/>
      <c r="B285" s="23"/>
      <c r="C285" s="23"/>
      <c r="D285" s="654" t="s">
        <v>177</v>
      </c>
      <c r="E285" s="654"/>
      <c r="F285" s="654" t="s">
        <v>178</v>
      </c>
      <c r="G285" s="654"/>
      <c r="H285" s="654"/>
      <c r="I285" s="654"/>
      <c r="J285" s="654"/>
      <c r="K285" s="654"/>
      <c r="L285" s="654"/>
      <c r="M285" s="654"/>
      <c r="N285" s="654"/>
      <c r="O285" s="654"/>
      <c r="P285" s="654"/>
      <c r="Q285" s="654"/>
      <c r="R285" s="654"/>
      <c r="S285" s="654"/>
      <c r="T285" s="654"/>
      <c r="U285" s="23"/>
      <c r="V285" s="459">
        <v>74</v>
      </c>
      <c r="W285" s="459"/>
      <c r="X285" s="459"/>
      <c r="Y285" s="459"/>
      <c r="Z285" s="24" t="s">
        <v>252</v>
      </c>
      <c r="AA285" s="23"/>
      <c r="AB285" s="23"/>
      <c r="AC285" s="23"/>
      <c r="AD285" s="23"/>
      <c r="AE285" s="23"/>
      <c r="AF285" s="23"/>
      <c r="AG285" s="23"/>
      <c r="AH285" s="23"/>
      <c r="AI285" s="23"/>
      <c r="AJ285" s="3" t="s">
        <v>682</v>
      </c>
    </row>
    <row r="286" spans="1:35" ht="12" customHeight="1">
      <c r="A286" s="1"/>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4"/>
      <c r="Z286" s="24"/>
      <c r="AA286" s="23"/>
      <c r="AB286" s="23"/>
      <c r="AC286" s="23"/>
      <c r="AD286" s="23"/>
      <c r="AE286" s="23"/>
      <c r="AF286" s="23"/>
      <c r="AG286" s="23"/>
      <c r="AH286" s="23"/>
      <c r="AI286" s="23"/>
    </row>
    <row r="287" spans="1:36" ht="15" customHeight="1">
      <c r="A287" s="1"/>
      <c r="B287" s="23"/>
      <c r="C287" s="23"/>
      <c r="D287" s="654" t="s">
        <v>179</v>
      </c>
      <c r="E287" s="654"/>
      <c r="F287" s="654" t="s">
        <v>180</v>
      </c>
      <c r="G287" s="654"/>
      <c r="H287" s="654"/>
      <c r="I287" s="654"/>
      <c r="J287" s="654"/>
      <c r="K287" s="654"/>
      <c r="L287" s="654"/>
      <c r="M287" s="654"/>
      <c r="N287" s="654"/>
      <c r="O287" s="654"/>
      <c r="P287" s="654"/>
      <c r="Q287" s="654"/>
      <c r="R287" s="654"/>
      <c r="S287" s="654"/>
      <c r="T287" s="654"/>
      <c r="U287" s="23"/>
      <c r="V287" s="558">
        <v>28</v>
      </c>
      <c r="W287" s="559"/>
      <c r="X287" s="559"/>
      <c r="Y287" s="560"/>
      <c r="Z287" s="24" t="s">
        <v>252</v>
      </c>
      <c r="AA287" s="23"/>
      <c r="AB287" s="23"/>
      <c r="AC287" s="23"/>
      <c r="AD287" s="23"/>
      <c r="AE287" s="23"/>
      <c r="AF287" s="23"/>
      <c r="AG287" s="23"/>
      <c r="AH287" s="23"/>
      <c r="AI287" s="23"/>
      <c r="AJ287" s="3" t="s">
        <v>215</v>
      </c>
    </row>
    <row r="288" spans="1:35" ht="12" customHeight="1">
      <c r="A288" s="1"/>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4"/>
      <c r="Z288" s="24"/>
      <c r="AA288" s="23"/>
      <c r="AB288" s="23"/>
      <c r="AC288" s="23"/>
      <c r="AD288" s="23"/>
      <c r="AE288" s="23"/>
      <c r="AF288" s="23"/>
      <c r="AG288" s="23"/>
      <c r="AH288" s="23"/>
      <c r="AI288" s="23"/>
    </row>
    <row r="289" spans="1:36" ht="15" customHeight="1">
      <c r="A289" s="1"/>
      <c r="B289" s="23"/>
      <c r="C289" s="23"/>
      <c r="D289" s="654" t="s">
        <v>181</v>
      </c>
      <c r="E289" s="654"/>
      <c r="F289" s="654" t="s">
        <v>182</v>
      </c>
      <c r="G289" s="654"/>
      <c r="H289" s="654"/>
      <c r="I289" s="654"/>
      <c r="J289" s="654"/>
      <c r="K289" s="654"/>
      <c r="L289" s="654"/>
      <c r="M289" s="654"/>
      <c r="N289" s="654"/>
      <c r="O289" s="654"/>
      <c r="P289" s="654"/>
      <c r="Q289" s="654"/>
      <c r="R289" s="654"/>
      <c r="S289" s="654"/>
      <c r="T289" s="654"/>
      <c r="U289" s="23"/>
      <c r="V289" s="459">
        <v>46</v>
      </c>
      <c r="W289" s="459"/>
      <c r="X289" s="459"/>
      <c r="Y289" s="459"/>
      <c r="Z289" s="24" t="s">
        <v>252</v>
      </c>
      <c r="AA289" s="23"/>
      <c r="AB289" s="23"/>
      <c r="AC289" s="23"/>
      <c r="AD289" s="23"/>
      <c r="AE289" s="23"/>
      <c r="AF289" s="23"/>
      <c r="AG289" s="23"/>
      <c r="AH289" s="23"/>
      <c r="AI289" s="23"/>
      <c r="AJ289" s="3" t="s">
        <v>216</v>
      </c>
    </row>
    <row r="290" spans="1:35" ht="15" customHeight="1">
      <c r="A290" s="1"/>
      <c r="B290" s="23"/>
      <c r="C290" s="23"/>
      <c r="D290" s="23"/>
      <c r="E290" s="23"/>
      <c r="F290" s="23"/>
      <c r="G290" s="23"/>
      <c r="H290" s="23"/>
      <c r="I290" s="23"/>
      <c r="J290" s="23"/>
      <c r="K290" s="23"/>
      <c r="L290" s="23"/>
      <c r="M290" s="23"/>
      <c r="N290" s="23"/>
      <c r="O290" s="23"/>
      <c r="P290" s="23"/>
      <c r="Q290" s="23"/>
      <c r="R290" s="23"/>
      <c r="S290" s="23"/>
      <c r="T290" s="23"/>
      <c r="U290" s="23"/>
      <c r="V290" s="270"/>
      <c r="W290" s="270"/>
      <c r="X290" s="270"/>
      <c r="Y290" s="270"/>
      <c r="Z290" s="24"/>
      <c r="AA290" s="23"/>
      <c r="AB290" s="23"/>
      <c r="AC290" s="23"/>
      <c r="AD290" s="23"/>
      <c r="AE290" s="23"/>
      <c r="AF290" s="23"/>
      <c r="AG290" s="23"/>
      <c r="AH290" s="23"/>
      <c r="AI290" s="23"/>
    </row>
    <row r="291" spans="1:35" ht="12" customHeight="1">
      <c r="A291" s="1"/>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row>
    <row r="292" spans="1:35" ht="12" customHeight="1">
      <c r="A292" s="1"/>
      <c r="B292" s="23" t="s">
        <v>355</v>
      </c>
      <c r="C292" s="23"/>
      <c r="D292" s="23"/>
      <c r="E292" s="77"/>
      <c r="F292" s="83"/>
      <c r="G292" s="83"/>
      <c r="H292" s="83"/>
      <c r="I292" s="83"/>
      <c r="J292" s="83"/>
      <c r="K292" s="83"/>
      <c r="L292" s="83"/>
      <c r="M292" s="83"/>
      <c r="N292" s="83"/>
      <c r="O292" s="83"/>
      <c r="P292" s="83"/>
      <c r="Q292" s="83"/>
      <c r="R292" s="83"/>
      <c r="S292" s="83"/>
      <c r="T292" s="83"/>
      <c r="U292" s="83"/>
      <c r="V292" s="83"/>
      <c r="W292" s="83"/>
      <c r="X292" s="83"/>
      <c r="Y292" s="83"/>
      <c r="Z292" s="23"/>
      <c r="AA292" s="23"/>
      <c r="AB292" s="23"/>
      <c r="AC292" s="23"/>
      <c r="AD292" s="23"/>
      <c r="AE292" s="23"/>
      <c r="AF292" s="23"/>
      <c r="AG292" s="23"/>
      <c r="AH292" s="23"/>
      <c r="AI292" s="23"/>
    </row>
    <row r="293" spans="1:35" ht="12" customHeight="1">
      <c r="A293" s="1"/>
      <c r="B293" s="23"/>
      <c r="C293" s="23"/>
      <c r="D293" s="23"/>
      <c r="E293" s="77"/>
      <c r="F293" s="83"/>
      <c r="G293" s="83"/>
      <c r="H293" s="83"/>
      <c r="I293" s="83"/>
      <c r="J293" s="83"/>
      <c r="K293" s="83"/>
      <c r="L293" s="83"/>
      <c r="M293" s="83"/>
      <c r="N293" s="83"/>
      <c r="O293" s="83"/>
      <c r="P293" s="83"/>
      <c r="Q293" s="83"/>
      <c r="R293" s="83"/>
      <c r="S293" s="83"/>
      <c r="T293" s="83"/>
      <c r="U293" s="83"/>
      <c r="V293" s="83"/>
      <c r="W293" s="83"/>
      <c r="X293" s="83"/>
      <c r="Y293" s="83"/>
      <c r="Z293" s="23"/>
      <c r="AA293" s="23"/>
      <c r="AB293" s="23"/>
      <c r="AC293" s="23"/>
      <c r="AD293" s="23"/>
      <c r="AE293" s="23"/>
      <c r="AF293" s="23"/>
      <c r="AG293" s="23"/>
      <c r="AH293" s="23"/>
      <c r="AI293" s="23"/>
    </row>
    <row r="294" spans="1:35" ht="12" customHeight="1">
      <c r="A294" s="1"/>
      <c r="B294" s="23"/>
      <c r="C294" s="23"/>
      <c r="D294" s="76" t="s">
        <v>233</v>
      </c>
      <c r="E294" s="23" t="s">
        <v>342</v>
      </c>
      <c r="F294" s="83"/>
      <c r="G294" s="83"/>
      <c r="H294" s="83"/>
      <c r="I294" s="83"/>
      <c r="J294" s="83"/>
      <c r="K294" s="83"/>
      <c r="L294" s="83"/>
      <c r="M294" s="83"/>
      <c r="N294" s="83"/>
      <c r="O294" s="83"/>
      <c r="P294" s="83"/>
      <c r="Q294" s="83"/>
      <c r="R294" s="83"/>
      <c r="S294" s="83"/>
      <c r="T294" s="76"/>
      <c r="U294" s="23" t="s">
        <v>253</v>
      </c>
      <c r="V294" s="83"/>
      <c r="W294" s="83"/>
      <c r="X294" s="83"/>
      <c r="Y294" s="83"/>
      <c r="Z294" s="23"/>
      <c r="AA294" s="23"/>
      <c r="AB294" s="23"/>
      <c r="AC294" s="23"/>
      <c r="AD294" s="23"/>
      <c r="AE294" s="23"/>
      <c r="AF294" s="23"/>
      <c r="AG294" s="23"/>
      <c r="AH294" s="23"/>
      <c r="AI294" s="23"/>
    </row>
    <row r="295" spans="1:35" ht="12" customHeight="1">
      <c r="A295" s="1"/>
      <c r="B295" s="23"/>
      <c r="C295" s="23"/>
      <c r="D295" s="23"/>
      <c r="E295" s="23"/>
      <c r="F295" s="83"/>
      <c r="G295" s="83"/>
      <c r="H295" s="83"/>
      <c r="I295" s="83"/>
      <c r="J295" s="83"/>
      <c r="K295" s="83"/>
      <c r="L295" s="83"/>
      <c r="M295" s="83"/>
      <c r="N295" s="83"/>
      <c r="O295" s="83"/>
      <c r="P295" s="83"/>
      <c r="Q295" s="83"/>
      <c r="R295" s="83"/>
      <c r="S295" s="83"/>
      <c r="T295" s="83"/>
      <c r="U295" s="83"/>
      <c r="V295" s="83"/>
      <c r="W295" s="83"/>
      <c r="X295" s="83"/>
      <c r="Y295" s="83"/>
      <c r="Z295" s="23"/>
      <c r="AA295" s="23"/>
      <c r="AB295" s="23"/>
      <c r="AC295" s="23"/>
      <c r="AD295" s="23"/>
      <c r="AE295" s="23"/>
      <c r="AF295" s="23"/>
      <c r="AG295" s="23"/>
      <c r="AH295" s="23"/>
      <c r="AI295" s="23"/>
    </row>
    <row r="296" spans="1:35" ht="12" customHeight="1">
      <c r="A296" s="1"/>
      <c r="B296" s="23"/>
      <c r="C296" s="23"/>
      <c r="D296" s="76" t="s">
        <v>233</v>
      </c>
      <c r="E296" s="23" t="s">
        <v>254</v>
      </c>
      <c r="F296" s="83"/>
      <c r="G296" s="83"/>
      <c r="H296" s="83"/>
      <c r="I296" s="83"/>
      <c r="J296" s="83"/>
      <c r="K296" s="83"/>
      <c r="L296" s="83"/>
      <c r="M296" s="83"/>
      <c r="N296" s="83"/>
      <c r="O296" s="83"/>
      <c r="P296" s="83"/>
      <c r="Q296" s="83"/>
      <c r="R296" s="83"/>
      <c r="S296" s="83"/>
      <c r="T296" s="76"/>
      <c r="U296" s="23" t="s">
        <v>255</v>
      </c>
      <c r="V296" s="83"/>
      <c r="W296" s="83"/>
      <c r="X296" s="83"/>
      <c r="Y296" s="83"/>
      <c r="Z296" s="23"/>
      <c r="AA296" s="23"/>
      <c r="AB296" s="23"/>
      <c r="AC296" s="23"/>
      <c r="AD296" s="23"/>
      <c r="AE296" s="23"/>
      <c r="AF296" s="23"/>
      <c r="AG296" s="23"/>
      <c r="AH296" s="23"/>
      <c r="AI296" s="23"/>
    </row>
    <row r="297" spans="1:35" ht="12" customHeight="1">
      <c r="A297" s="1"/>
      <c r="B297" s="23"/>
      <c r="C297" s="23"/>
      <c r="D297" s="23"/>
      <c r="E297" s="23"/>
      <c r="F297" s="83"/>
      <c r="G297" s="83"/>
      <c r="H297" s="83"/>
      <c r="I297" s="83"/>
      <c r="J297" s="83"/>
      <c r="K297" s="83"/>
      <c r="L297" s="83"/>
      <c r="M297" s="83"/>
      <c r="N297" s="83"/>
      <c r="O297" s="83"/>
      <c r="P297" s="83"/>
      <c r="Q297" s="83"/>
      <c r="R297" s="83"/>
      <c r="S297" s="83"/>
      <c r="T297" s="83"/>
      <c r="U297" s="83"/>
      <c r="V297" s="83"/>
      <c r="W297" s="83"/>
      <c r="X297" s="83"/>
      <c r="Y297" s="83"/>
      <c r="Z297" s="23"/>
      <c r="AA297" s="23"/>
      <c r="AB297" s="23"/>
      <c r="AC297" s="23"/>
      <c r="AD297" s="23"/>
      <c r="AE297" s="23"/>
      <c r="AF297" s="23"/>
      <c r="AG297" s="23"/>
      <c r="AH297" s="23"/>
      <c r="AI297" s="23"/>
    </row>
    <row r="298" spans="1:35" ht="12" customHeight="1">
      <c r="A298" s="1"/>
      <c r="B298" s="23"/>
      <c r="C298" s="23"/>
      <c r="D298" s="76"/>
      <c r="E298" s="23" t="s">
        <v>256</v>
      </c>
      <c r="F298" s="83"/>
      <c r="G298" s="83"/>
      <c r="H298" s="83"/>
      <c r="I298" s="83"/>
      <c r="J298" s="83"/>
      <c r="K298" s="83"/>
      <c r="L298" s="83"/>
      <c r="M298" s="83"/>
      <c r="N298" s="83"/>
      <c r="O298" s="83"/>
      <c r="P298" s="83"/>
      <c r="Q298" s="83"/>
      <c r="R298" s="83"/>
      <c r="S298" s="83"/>
      <c r="T298" s="76"/>
      <c r="U298" s="23" t="s">
        <v>372</v>
      </c>
      <c r="V298" s="83"/>
      <c r="W298" s="83"/>
      <c r="X298" s="83"/>
      <c r="Y298" s="83"/>
      <c r="Z298" s="23"/>
      <c r="AA298" s="23"/>
      <c r="AB298" s="23"/>
      <c r="AC298" s="23"/>
      <c r="AD298" s="23"/>
      <c r="AE298" s="23"/>
      <c r="AF298" s="23"/>
      <c r="AG298" s="23"/>
      <c r="AH298" s="23"/>
      <c r="AI298" s="23"/>
    </row>
    <row r="299" spans="1:35" ht="12" customHeight="1">
      <c r="A299" s="1"/>
      <c r="B299" s="23"/>
      <c r="C299" s="23"/>
      <c r="D299" s="1"/>
      <c r="E299" s="23"/>
      <c r="F299" s="83"/>
      <c r="G299" s="83"/>
      <c r="H299" s="83"/>
      <c r="I299" s="83"/>
      <c r="J299" s="83"/>
      <c r="K299" s="83"/>
      <c r="L299" s="83"/>
      <c r="M299" s="83"/>
      <c r="N299" s="83"/>
      <c r="O299" s="83"/>
      <c r="P299" s="83"/>
      <c r="Q299" s="83"/>
      <c r="R299" s="83"/>
      <c r="S299" s="83"/>
      <c r="T299" s="1"/>
      <c r="U299" s="23"/>
      <c r="V299" s="83"/>
      <c r="W299" s="83"/>
      <c r="X299" s="83"/>
      <c r="Y299" s="83"/>
      <c r="Z299" s="23"/>
      <c r="AA299" s="23"/>
      <c r="AB299" s="23"/>
      <c r="AC299" s="23"/>
      <c r="AD299" s="23"/>
      <c r="AE299" s="23"/>
      <c r="AF299" s="23"/>
      <c r="AG299" s="23"/>
      <c r="AH299" s="23"/>
      <c r="AI299" s="23"/>
    </row>
    <row r="300" spans="1:35" ht="12" customHeight="1">
      <c r="A300" s="1"/>
      <c r="B300" s="23"/>
      <c r="C300" s="23"/>
      <c r="D300" s="58"/>
      <c r="E300" s="58"/>
      <c r="F300" s="83"/>
      <c r="G300" s="83"/>
      <c r="H300" s="83"/>
      <c r="I300" s="83"/>
      <c r="J300" s="83"/>
      <c r="K300" s="83"/>
      <c r="L300" s="83"/>
      <c r="M300" s="83"/>
      <c r="N300" s="83"/>
      <c r="O300" s="83"/>
      <c r="P300" s="83"/>
      <c r="Q300" s="83"/>
      <c r="R300" s="83"/>
      <c r="S300" s="83"/>
      <c r="T300" s="83"/>
      <c r="U300" s="83"/>
      <c r="V300" s="83"/>
      <c r="W300" s="83"/>
      <c r="X300" s="83"/>
      <c r="Y300" s="83"/>
      <c r="Z300" s="23"/>
      <c r="AA300" s="23"/>
      <c r="AB300" s="23"/>
      <c r="AC300" s="23"/>
      <c r="AD300" s="23"/>
      <c r="AE300" s="23"/>
      <c r="AF300" s="23"/>
      <c r="AG300" s="23"/>
      <c r="AH300" s="23"/>
      <c r="AI300" s="23"/>
    </row>
    <row r="301" spans="1:35" ht="15" customHeight="1">
      <c r="A301" s="1"/>
      <c r="B301" s="23" t="s">
        <v>679</v>
      </c>
      <c r="C301" s="23"/>
      <c r="D301" s="23"/>
      <c r="E301" s="23"/>
      <c r="F301" s="23"/>
      <c r="G301" s="23"/>
      <c r="H301" s="23"/>
      <c r="I301" s="23"/>
      <c r="J301" s="23"/>
      <c r="K301" s="23"/>
      <c r="L301" s="23"/>
      <c r="M301" s="23"/>
      <c r="N301" s="23"/>
      <c r="O301" s="23"/>
      <c r="P301" s="23"/>
      <c r="Q301" s="23"/>
      <c r="R301" s="23"/>
      <c r="S301" s="23"/>
      <c r="T301" s="23"/>
      <c r="U301" s="23"/>
      <c r="V301" s="774">
        <v>1941</v>
      </c>
      <c r="W301" s="774"/>
      <c r="X301" s="774"/>
      <c r="Y301" s="774"/>
      <c r="Z301" s="23" t="s">
        <v>252</v>
      </c>
      <c r="AA301" s="23"/>
      <c r="AB301" s="23"/>
      <c r="AC301" s="23"/>
      <c r="AD301" s="23"/>
      <c r="AE301" s="23"/>
      <c r="AF301" s="23"/>
      <c r="AG301" s="23"/>
      <c r="AH301" s="23"/>
      <c r="AI301" s="23"/>
    </row>
    <row r="302" spans="1:35" ht="15" customHeight="1">
      <c r="A302" s="1"/>
      <c r="B302" s="23"/>
      <c r="C302" s="23"/>
      <c r="D302" s="23"/>
      <c r="E302" s="23"/>
      <c r="F302" s="23"/>
      <c r="G302" s="23"/>
      <c r="H302" s="23"/>
      <c r="I302" s="23"/>
      <c r="J302" s="23"/>
      <c r="K302" s="23"/>
      <c r="L302" s="23"/>
      <c r="M302" s="23"/>
      <c r="N302" s="23"/>
      <c r="O302" s="23"/>
      <c r="P302" s="23"/>
      <c r="Q302" s="23"/>
      <c r="R302" s="23"/>
      <c r="S302" s="23"/>
      <c r="T302" s="23"/>
      <c r="U302" s="23"/>
      <c r="V302" s="89"/>
      <c r="W302" s="89"/>
      <c r="X302" s="89"/>
      <c r="Y302" s="89"/>
      <c r="Z302" s="23"/>
      <c r="AA302" s="23"/>
      <c r="AB302" s="23"/>
      <c r="AC302" s="23"/>
      <c r="AD302" s="23"/>
      <c r="AE302" s="23"/>
      <c r="AF302" s="23"/>
      <c r="AG302" s="23"/>
      <c r="AH302" s="23"/>
      <c r="AI302" s="23"/>
    </row>
    <row r="303" spans="1:35" ht="12" customHeight="1">
      <c r="A303" s="1"/>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row>
    <row r="304" spans="1:36" ht="12" customHeight="1">
      <c r="A304" s="1"/>
      <c r="B304" s="23" t="s">
        <v>340</v>
      </c>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3" t="s">
        <v>217</v>
      </c>
    </row>
    <row r="305" spans="1:35" ht="12" customHeight="1">
      <c r="A305" s="1"/>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row>
    <row r="306" spans="1:35" ht="15" customHeight="1">
      <c r="A306" s="1"/>
      <c r="B306" s="23"/>
      <c r="C306" s="23"/>
      <c r="D306" s="1"/>
      <c r="E306" s="23" t="s">
        <v>258</v>
      </c>
      <c r="F306" s="23"/>
      <c r="G306" s="23"/>
      <c r="H306" s="23"/>
      <c r="I306" s="23"/>
      <c r="J306" s="23"/>
      <c r="K306" s="23"/>
      <c r="L306" s="775"/>
      <c r="M306" s="776"/>
      <c r="N306" s="23" t="s">
        <v>322</v>
      </c>
      <c r="O306" s="23"/>
      <c r="P306" s="23"/>
      <c r="Q306" s="23"/>
      <c r="R306" s="23"/>
      <c r="S306" s="23"/>
      <c r="T306" s="1"/>
      <c r="U306" s="23" t="s">
        <v>259</v>
      </c>
      <c r="V306" s="23"/>
      <c r="W306" s="23"/>
      <c r="X306" s="23"/>
      <c r="Y306" s="23"/>
      <c r="Z306" s="23"/>
      <c r="AA306" s="23"/>
      <c r="AB306" s="775"/>
      <c r="AC306" s="776"/>
      <c r="AD306" s="23" t="s">
        <v>322</v>
      </c>
      <c r="AE306" s="23"/>
      <c r="AF306" s="23"/>
      <c r="AG306" s="23"/>
      <c r="AH306" s="23"/>
      <c r="AI306" s="23"/>
    </row>
    <row r="307" spans="1:35" ht="12" customHeight="1">
      <c r="A307" s="1"/>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row>
    <row r="308" spans="1:35" ht="15" customHeight="1">
      <c r="A308" s="1"/>
      <c r="B308" s="23"/>
      <c r="C308" s="23"/>
      <c r="D308" s="1"/>
      <c r="E308" s="23" t="s">
        <v>260</v>
      </c>
      <c r="F308" s="23"/>
      <c r="G308" s="23"/>
      <c r="H308" s="23"/>
      <c r="I308" s="23"/>
      <c r="J308" s="23"/>
      <c r="K308" s="23"/>
      <c r="L308" s="558">
        <v>2</v>
      </c>
      <c r="M308" s="560"/>
      <c r="N308" s="23" t="s">
        <v>322</v>
      </c>
      <c r="O308" s="23"/>
      <c r="P308" s="23"/>
      <c r="Q308" s="23"/>
      <c r="R308" s="23"/>
      <c r="S308" s="23"/>
      <c r="T308" s="1"/>
      <c r="U308" s="23" t="s">
        <v>261</v>
      </c>
      <c r="V308" s="23"/>
      <c r="W308" s="23"/>
      <c r="X308" s="23"/>
      <c r="Y308" s="23"/>
      <c r="Z308" s="23"/>
      <c r="AA308" s="23"/>
      <c r="AB308" s="558">
        <v>1</v>
      </c>
      <c r="AC308" s="560"/>
      <c r="AD308" s="23" t="s">
        <v>322</v>
      </c>
      <c r="AE308" s="23"/>
      <c r="AF308" s="23"/>
      <c r="AG308" s="23"/>
      <c r="AH308" s="23"/>
      <c r="AI308" s="23"/>
    </row>
    <row r="309" spans="1:35" ht="12" customHeight="1">
      <c r="A309" s="1"/>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row>
    <row r="310" spans="1:35" ht="15" customHeight="1">
      <c r="A310" s="1"/>
      <c r="B310" s="23"/>
      <c r="C310" s="23"/>
      <c r="D310" s="1"/>
      <c r="E310" s="23" t="s">
        <v>262</v>
      </c>
      <c r="F310" s="23"/>
      <c r="G310" s="23"/>
      <c r="H310" s="23"/>
      <c r="I310" s="23"/>
      <c r="J310" s="23"/>
      <c r="K310" s="23"/>
      <c r="L310" s="775"/>
      <c r="M310" s="776"/>
      <c r="N310" s="23" t="s">
        <v>322</v>
      </c>
      <c r="O310" s="23"/>
      <c r="P310" s="23"/>
      <c r="Q310" s="23"/>
      <c r="R310" s="23"/>
      <c r="S310" s="23"/>
      <c r="T310" s="1"/>
      <c r="U310" s="23" t="s">
        <v>263</v>
      </c>
      <c r="V310" s="23"/>
      <c r="W310" s="23"/>
      <c r="X310" s="23"/>
      <c r="Y310" s="23"/>
      <c r="Z310" s="23"/>
      <c r="AA310" s="23"/>
      <c r="AB310" s="775"/>
      <c r="AC310" s="776"/>
      <c r="AD310" s="23" t="s">
        <v>322</v>
      </c>
      <c r="AE310" s="23"/>
      <c r="AF310" s="23"/>
      <c r="AG310" s="23"/>
      <c r="AH310" s="23"/>
      <c r="AI310" s="23"/>
    </row>
    <row r="311" spans="1:35" ht="12" customHeight="1">
      <c r="A311" s="1"/>
      <c r="B311" s="23"/>
      <c r="C311" s="23"/>
      <c r="D311" s="58"/>
      <c r="E311" s="58"/>
      <c r="F311" s="23"/>
      <c r="G311" s="23"/>
      <c r="H311" s="23"/>
      <c r="I311" s="23"/>
      <c r="J311" s="23"/>
      <c r="K311" s="23"/>
      <c r="L311" s="58"/>
      <c r="M311" s="23"/>
      <c r="N311" s="23"/>
      <c r="O311" s="23"/>
      <c r="P311" s="23"/>
      <c r="Q311" s="23"/>
      <c r="R311" s="23"/>
      <c r="S311" s="23"/>
      <c r="T311" s="23"/>
      <c r="U311" s="23"/>
      <c r="V311" s="23"/>
      <c r="W311" s="23"/>
      <c r="X311" s="23"/>
      <c r="Y311" s="23"/>
      <c r="Z311" s="23"/>
      <c r="AA311" s="23"/>
      <c r="AB311" s="58"/>
      <c r="AC311" s="23"/>
      <c r="AD311" s="23"/>
      <c r="AE311" s="23"/>
      <c r="AF311" s="23"/>
      <c r="AG311" s="23"/>
      <c r="AH311" s="23"/>
      <c r="AI311" s="23"/>
    </row>
    <row r="312" spans="1:35" ht="15" customHeight="1">
      <c r="A312" s="1"/>
      <c r="B312" s="23"/>
      <c r="C312" s="23"/>
      <c r="D312" s="1"/>
      <c r="E312" s="23" t="s">
        <v>264</v>
      </c>
      <c r="F312" s="23"/>
      <c r="G312" s="23"/>
      <c r="H312" s="23"/>
      <c r="I312" s="23"/>
      <c r="J312" s="23"/>
      <c r="K312" s="23"/>
      <c r="L312" s="775"/>
      <c r="M312" s="776"/>
      <c r="N312" s="23" t="s">
        <v>322</v>
      </c>
      <c r="O312" s="23"/>
      <c r="P312" s="23"/>
      <c r="Q312" s="23"/>
      <c r="R312" s="23"/>
      <c r="S312" s="23"/>
      <c r="T312" s="1"/>
      <c r="U312" s="23" t="s">
        <v>265</v>
      </c>
      <c r="V312" s="23"/>
      <c r="W312" s="23"/>
      <c r="X312" s="23"/>
      <c r="Y312" s="23"/>
      <c r="Z312" s="23"/>
      <c r="AA312" s="23"/>
      <c r="AB312" s="775"/>
      <c r="AC312" s="776"/>
      <c r="AD312" s="23" t="s">
        <v>322</v>
      </c>
      <c r="AE312" s="23"/>
      <c r="AF312" s="23"/>
      <c r="AG312" s="23"/>
      <c r="AH312" s="23"/>
      <c r="AI312" s="23"/>
    </row>
    <row r="313" spans="1:35" ht="12" customHeight="1">
      <c r="A313" s="1"/>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row>
    <row r="314" spans="1:35" ht="15" customHeight="1">
      <c r="A314" s="1"/>
      <c r="B314" s="23"/>
      <c r="C314" s="23"/>
      <c r="D314" s="1"/>
      <c r="E314" s="23" t="s">
        <v>266</v>
      </c>
      <c r="F314" s="23"/>
      <c r="G314" s="23"/>
      <c r="H314" s="23"/>
      <c r="I314" s="23"/>
      <c r="J314" s="23"/>
      <c r="K314" s="23"/>
      <c r="L314" s="558"/>
      <c r="M314" s="560"/>
      <c r="N314" s="23" t="s">
        <v>322</v>
      </c>
      <c r="O314" s="23"/>
      <c r="P314" s="23"/>
      <c r="Q314" s="23"/>
      <c r="R314" s="23"/>
      <c r="S314" s="23"/>
      <c r="T314" s="1"/>
      <c r="U314" s="23" t="s">
        <v>267</v>
      </c>
      <c r="V314" s="23"/>
      <c r="W314" s="23"/>
      <c r="X314" s="23"/>
      <c r="Y314" s="23"/>
      <c r="Z314" s="23"/>
      <c r="AA314" s="23"/>
      <c r="AB314" s="775"/>
      <c r="AC314" s="776"/>
      <c r="AD314" s="23" t="s">
        <v>322</v>
      </c>
      <c r="AE314" s="23"/>
      <c r="AF314" s="23"/>
      <c r="AG314" s="23"/>
      <c r="AH314" s="23"/>
      <c r="AI314" s="23"/>
    </row>
    <row r="315" spans="1:35" ht="12" customHeight="1">
      <c r="A315" s="1"/>
      <c r="B315" s="23"/>
      <c r="C315" s="23"/>
      <c r="D315" s="23"/>
      <c r="E315" s="23"/>
      <c r="F315" s="23" t="s">
        <v>341</v>
      </c>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row>
    <row r="316" spans="1:35" ht="12" customHeight="1">
      <c r="A316" s="1"/>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row>
    <row r="317" spans="1:35" ht="12" customHeight="1">
      <c r="A317" s="1"/>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row>
    <row r="318" spans="1:35" ht="12" customHeight="1">
      <c r="A318" s="1"/>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row>
    <row r="319" spans="1:35" ht="12" customHeight="1">
      <c r="A319" s="1"/>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row>
    <row r="320" spans="1:35" ht="12" customHeight="1">
      <c r="A320" s="1"/>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row>
    <row r="321" spans="1:35" ht="12" customHeight="1">
      <c r="A321" s="1"/>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row>
    <row r="322" spans="1:35" ht="13.5" customHeight="1">
      <c r="A322" s="773" t="s">
        <v>183</v>
      </c>
      <c r="B322" s="773"/>
      <c r="C322" s="773"/>
      <c r="D322" s="773"/>
      <c r="E322" s="773"/>
      <c r="F322" s="773"/>
      <c r="G322" s="773"/>
      <c r="H322" s="773"/>
      <c r="I322" s="23"/>
      <c r="J322" s="23"/>
      <c r="K322" s="23"/>
      <c r="L322" s="23"/>
      <c r="M322" s="23"/>
      <c r="N322" s="23"/>
      <c r="O322" s="23"/>
      <c r="P322" s="23"/>
      <c r="Q322" s="23"/>
      <c r="R322" s="23"/>
      <c r="S322" s="23"/>
      <c r="T322" s="23"/>
      <c r="U322" s="23"/>
      <c r="V322" s="23"/>
      <c r="W322" s="23"/>
      <c r="X322" s="24"/>
      <c r="Y322" s="24"/>
      <c r="Z322" s="23"/>
      <c r="AA322" s="23"/>
      <c r="AB322" s="23"/>
      <c r="AC322" s="23"/>
      <c r="AD322" s="23"/>
      <c r="AE322" s="23"/>
      <c r="AF322" s="23"/>
      <c r="AG322" s="23"/>
      <c r="AH322" s="23"/>
      <c r="AI322" s="23"/>
    </row>
    <row r="323" spans="1:35" ht="12">
      <c r="A323" s="654" t="s">
        <v>317</v>
      </c>
      <c r="B323" s="654"/>
      <c r="C323" s="654"/>
      <c r="D323" s="654"/>
      <c r="E323" s="654"/>
      <c r="F323" s="654"/>
      <c r="G323" s="654"/>
      <c r="H323" s="654"/>
      <c r="I323" s="654"/>
      <c r="J323" s="654"/>
      <c r="K323" s="654"/>
      <c r="L323" s="654"/>
      <c r="M323" s="654"/>
      <c r="N323" s="654"/>
      <c r="O323" s="654"/>
      <c r="P323" s="654"/>
      <c r="Q323" s="654"/>
      <c r="R323" s="654"/>
      <c r="S323" s="654"/>
      <c r="T323" s="654"/>
      <c r="U323" s="654"/>
      <c r="V323" s="654"/>
      <c r="W323" s="654"/>
      <c r="X323" s="654"/>
      <c r="Y323" s="654"/>
      <c r="Z323" s="654"/>
      <c r="AA323" s="654"/>
      <c r="AB323" s="654"/>
      <c r="AC323" s="654"/>
      <c r="AD323" s="654"/>
      <c r="AE323" s="654"/>
      <c r="AF323" s="654"/>
      <c r="AG323" s="654"/>
      <c r="AH323" s="23"/>
      <c r="AI323" s="23"/>
    </row>
    <row r="324" spans="1:35" ht="1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row>
    <row r="325" spans="1:35" ht="12">
      <c r="A325" s="23"/>
      <c r="B325" s="23" t="s">
        <v>354</v>
      </c>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row>
    <row r="326" spans="1:35" ht="1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row>
    <row r="327" spans="1:37" ht="12">
      <c r="A327" s="57"/>
      <c r="B327" s="1"/>
      <c r="C327" s="23"/>
      <c r="D327" s="76"/>
      <c r="E327" s="23" t="s">
        <v>273</v>
      </c>
      <c r="F327" s="1"/>
      <c r="G327" s="1"/>
      <c r="H327" s="1"/>
      <c r="I327" s="1"/>
      <c r="J327" s="1"/>
      <c r="K327" s="1"/>
      <c r="L327" s="1"/>
      <c r="M327" s="1"/>
      <c r="N327" s="23"/>
      <c r="O327" s="1"/>
      <c r="P327" s="23"/>
      <c r="Q327" s="1"/>
      <c r="R327" s="23"/>
      <c r="S327" s="1"/>
      <c r="T327" s="76"/>
      <c r="U327" s="23" t="s">
        <v>274</v>
      </c>
      <c r="V327" s="23"/>
      <c r="W327" s="23"/>
      <c r="X327" s="23"/>
      <c r="Y327" s="1"/>
      <c r="Z327" s="23"/>
      <c r="AA327" s="23"/>
      <c r="AB327" s="23"/>
      <c r="AC327" s="23"/>
      <c r="AD327" s="23"/>
      <c r="AE327" s="1"/>
      <c r="AF327" s="23"/>
      <c r="AG327" s="23"/>
      <c r="AH327" s="23"/>
      <c r="AI327" s="23"/>
      <c r="AJ327" s="43"/>
      <c r="AK327" s="43"/>
    </row>
    <row r="328" spans="1:37" ht="12">
      <c r="A328" s="57"/>
      <c r="B328" s="23"/>
      <c r="C328" s="23"/>
      <c r="D328" s="23"/>
      <c r="E328" s="23"/>
      <c r="F328" s="1"/>
      <c r="G328" s="1"/>
      <c r="H328" s="1"/>
      <c r="I328" s="1"/>
      <c r="J328" s="1"/>
      <c r="K328" s="1"/>
      <c r="L328" s="1"/>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43"/>
      <c r="AK328" s="43"/>
    </row>
    <row r="329" spans="1:37" ht="12">
      <c r="A329" s="57"/>
      <c r="B329" s="1"/>
      <c r="C329" s="23"/>
      <c r="D329" s="76"/>
      <c r="E329" s="23" t="s">
        <v>275</v>
      </c>
      <c r="F329" s="1"/>
      <c r="G329" s="1"/>
      <c r="H329" s="1"/>
      <c r="I329" s="1"/>
      <c r="J329" s="1"/>
      <c r="K329" s="1"/>
      <c r="L329" s="1"/>
      <c r="M329" s="1"/>
      <c r="N329" s="23"/>
      <c r="O329" s="1"/>
      <c r="P329" s="23"/>
      <c r="Q329" s="1"/>
      <c r="R329" s="23"/>
      <c r="S329" s="1"/>
      <c r="T329" s="76"/>
      <c r="U329" s="23" t="s">
        <v>276</v>
      </c>
      <c r="V329" s="23"/>
      <c r="W329" s="23"/>
      <c r="X329" s="23"/>
      <c r="Y329" s="1"/>
      <c r="Z329" s="23"/>
      <c r="AA329" s="23"/>
      <c r="AB329" s="23"/>
      <c r="AC329" s="23"/>
      <c r="AD329" s="23"/>
      <c r="AE329" s="1"/>
      <c r="AF329" s="23"/>
      <c r="AG329" s="23"/>
      <c r="AH329" s="23"/>
      <c r="AI329" s="23"/>
      <c r="AJ329" s="43"/>
      <c r="AK329" s="43"/>
    </row>
    <row r="330" spans="1:37" ht="12">
      <c r="A330" s="57"/>
      <c r="B330" s="23"/>
      <c r="C330" s="23"/>
      <c r="D330" s="23"/>
      <c r="E330" s="23"/>
      <c r="F330" s="1"/>
      <c r="G330" s="1"/>
      <c r="H330" s="1"/>
      <c r="I330" s="1"/>
      <c r="J330" s="1"/>
      <c r="K330" s="1"/>
      <c r="L330" s="1"/>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43"/>
      <c r="AK330" s="43"/>
    </row>
    <row r="331" spans="1:37" ht="12">
      <c r="A331" s="57"/>
      <c r="B331" s="1"/>
      <c r="C331" s="23"/>
      <c r="D331" s="76" t="s">
        <v>233</v>
      </c>
      <c r="E331" s="23" t="s">
        <v>277</v>
      </c>
      <c r="F331" s="1"/>
      <c r="G331" s="1"/>
      <c r="H331" s="1"/>
      <c r="I331" s="1"/>
      <c r="J331" s="1"/>
      <c r="K331" s="1"/>
      <c r="L331" s="1"/>
      <c r="M331" s="1"/>
      <c r="N331" s="23"/>
      <c r="O331" s="1"/>
      <c r="P331" s="23"/>
      <c r="Q331" s="1"/>
      <c r="R331" s="23"/>
      <c r="S331" s="1"/>
      <c r="T331" s="76"/>
      <c r="U331" s="23" t="s">
        <v>278</v>
      </c>
      <c r="V331" s="23"/>
      <c r="W331" s="23"/>
      <c r="X331" s="23"/>
      <c r="Y331" s="1"/>
      <c r="Z331" s="23"/>
      <c r="AA331" s="23"/>
      <c r="AB331" s="23"/>
      <c r="AC331" s="23"/>
      <c r="AD331" s="23"/>
      <c r="AE331" s="1"/>
      <c r="AF331" s="23"/>
      <c r="AG331" s="23"/>
      <c r="AH331" s="23"/>
      <c r="AI331" s="23"/>
      <c r="AJ331" s="43"/>
      <c r="AK331" s="43"/>
    </row>
    <row r="332" spans="1:37" ht="12">
      <c r="A332" s="57"/>
      <c r="B332" s="58"/>
      <c r="C332" s="58"/>
      <c r="D332" s="58"/>
      <c r="E332" s="58"/>
      <c r="F332" s="1"/>
      <c r="G332" s="1"/>
      <c r="H332" s="1"/>
      <c r="I332" s="1"/>
      <c r="J332" s="1"/>
      <c r="K332" s="1"/>
      <c r="L332" s="1"/>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43"/>
      <c r="AK332" s="43"/>
    </row>
    <row r="333" spans="1:37" ht="12">
      <c r="A333" s="57"/>
      <c r="B333" s="1"/>
      <c r="C333" s="23"/>
      <c r="D333" s="76"/>
      <c r="E333" s="23" t="s">
        <v>279</v>
      </c>
      <c r="F333" s="1"/>
      <c r="G333" s="1"/>
      <c r="H333" s="1"/>
      <c r="I333" s="1"/>
      <c r="J333" s="1"/>
      <c r="K333" s="1"/>
      <c r="L333" s="1"/>
      <c r="M333" s="1"/>
      <c r="N333" s="23"/>
      <c r="O333" s="1"/>
      <c r="P333" s="23"/>
      <c r="Q333" s="1"/>
      <c r="R333" s="23"/>
      <c r="S333" s="1"/>
      <c r="T333" s="76"/>
      <c r="U333" s="23" t="s">
        <v>280</v>
      </c>
      <c r="V333" s="23"/>
      <c r="W333" s="23"/>
      <c r="X333" s="23"/>
      <c r="Y333" s="1"/>
      <c r="Z333" s="23"/>
      <c r="AA333" s="23"/>
      <c r="AB333" s="23"/>
      <c r="AC333" s="23"/>
      <c r="AD333" s="23"/>
      <c r="AE333" s="1"/>
      <c r="AF333" s="23"/>
      <c r="AG333" s="23"/>
      <c r="AH333" s="23"/>
      <c r="AI333" s="23"/>
      <c r="AJ333" s="43"/>
      <c r="AK333" s="43"/>
    </row>
    <row r="334" spans="1:37" ht="12">
      <c r="A334" s="57"/>
      <c r="B334" s="23"/>
      <c r="C334" s="23"/>
      <c r="D334" s="23"/>
      <c r="E334" s="23"/>
      <c r="F334" s="1"/>
      <c r="G334" s="1"/>
      <c r="H334" s="1"/>
      <c r="I334" s="1"/>
      <c r="J334" s="1"/>
      <c r="K334" s="1"/>
      <c r="L334" s="1"/>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43"/>
      <c r="AK334" s="43"/>
    </row>
    <row r="335" spans="1:37" ht="12">
      <c r="A335" s="57"/>
      <c r="B335" s="1"/>
      <c r="C335" s="23"/>
      <c r="D335" s="76"/>
      <c r="E335" s="23" t="s">
        <v>243</v>
      </c>
      <c r="F335" s="1"/>
      <c r="G335" s="1"/>
      <c r="H335" s="1"/>
      <c r="I335" s="1"/>
      <c r="J335" s="1"/>
      <c r="K335" s="1"/>
      <c r="L335" s="1"/>
      <c r="M335" s="1"/>
      <c r="N335" s="23"/>
      <c r="O335" s="1"/>
      <c r="P335" s="23"/>
      <c r="Q335" s="1"/>
      <c r="R335" s="23"/>
      <c r="S335" s="1"/>
      <c r="T335" s="23"/>
      <c r="U335" s="1"/>
      <c r="V335" s="23"/>
      <c r="W335" s="23"/>
      <c r="X335" s="23"/>
      <c r="Y335" s="1"/>
      <c r="Z335" s="23"/>
      <c r="AA335" s="23"/>
      <c r="AB335" s="23"/>
      <c r="AC335" s="23"/>
      <c r="AD335" s="23"/>
      <c r="AE335" s="1"/>
      <c r="AF335" s="23"/>
      <c r="AG335" s="23"/>
      <c r="AH335" s="23"/>
      <c r="AI335" s="23"/>
      <c r="AJ335" s="43"/>
      <c r="AK335" s="43"/>
    </row>
    <row r="336" spans="1:37" ht="12">
      <c r="A336" s="57"/>
      <c r="B336" s="1"/>
      <c r="C336" s="23"/>
      <c r="D336" s="1"/>
      <c r="E336" s="23"/>
      <c r="F336" s="1"/>
      <c r="G336" s="1"/>
      <c r="H336" s="1"/>
      <c r="I336" s="1"/>
      <c r="J336" s="1"/>
      <c r="K336" s="1"/>
      <c r="L336" s="1"/>
      <c r="M336" s="1"/>
      <c r="N336" s="23"/>
      <c r="O336" s="1"/>
      <c r="P336" s="23"/>
      <c r="Q336" s="1"/>
      <c r="R336" s="23"/>
      <c r="S336" s="1"/>
      <c r="T336" s="23"/>
      <c r="U336" s="1"/>
      <c r="V336" s="23"/>
      <c r="W336" s="23"/>
      <c r="X336" s="23"/>
      <c r="Y336" s="1"/>
      <c r="Z336" s="23"/>
      <c r="AA336" s="23"/>
      <c r="AB336" s="23"/>
      <c r="AC336" s="23"/>
      <c r="AD336" s="23"/>
      <c r="AE336" s="1"/>
      <c r="AF336" s="23"/>
      <c r="AG336" s="23"/>
      <c r="AH336" s="23"/>
      <c r="AI336" s="23"/>
      <c r="AJ336" s="43"/>
      <c r="AK336" s="43"/>
    </row>
    <row r="337" spans="1:35" ht="12">
      <c r="A337" s="57"/>
      <c r="B337" s="1"/>
      <c r="C337" s="1"/>
      <c r="D337" s="23"/>
      <c r="E337" s="23"/>
      <c r="F337" s="1"/>
      <c r="G337" s="1"/>
      <c r="H337" s="1"/>
      <c r="I337" s="1"/>
      <c r="J337" s="1"/>
      <c r="K337" s="1"/>
      <c r="L337" s="1"/>
      <c r="M337" s="1"/>
      <c r="N337" s="11"/>
      <c r="O337" s="23"/>
      <c r="P337" s="23"/>
      <c r="Q337" s="23"/>
      <c r="R337" s="23"/>
      <c r="S337" s="23"/>
      <c r="T337" s="23"/>
      <c r="U337" s="23"/>
      <c r="V337" s="23"/>
      <c r="W337" s="23"/>
      <c r="X337" s="23"/>
      <c r="Y337" s="23"/>
      <c r="Z337" s="23"/>
      <c r="AA337" s="23"/>
      <c r="AB337" s="23"/>
      <c r="AC337" s="23"/>
      <c r="AD337" s="23"/>
      <c r="AE337" s="23"/>
      <c r="AF337" s="23"/>
      <c r="AG337" s="23"/>
      <c r="AH337" s="23"/>
      <c r="AI337" s="23"/>
    </row>
    <row r="338" spans="1:35" ht="12">
      <c r="A338" s="23"/>
      <c r="B338" s="23" t="s">
        <v>368</v>
      </c>
      <c r="C338" s="1"/>
      <c r="D338" s="23"/>
      <c r="E338" s="23"/>
      <c r="F338" s="1"/>
      <c r="G338" s="1"/>
      <c r="H338" s="1"/>
      <c r="I338" s="1"/>
      <c r="J338" s="1"/>
      <c r="K338" s="1"/>
      <c r="L338" s="1"/>
      <c r="M338" s="1"/>
      <c r="N338" s="11"/>
      <c r="O338" s="23"/>
      <c r="P338" s="23"/>
      <c r="Q338" s="23"/>
      <c r="R338" s="23"/>
      <c r="S338" s="23"/>
      <c r="T338" s="23"/>
      <c r="U338" s="23"/>
      <c r="V338" s="23"/>
      <c r="W338" s="23"/>
      <c r="X338" s="23"/>
      <c r="Y338" s="23"/>
      <c r="Z338" s="23"/>
      <c r="AA338" s="23"/>
      <c r="AB338" s="23"/>
      <c r="AC338" s="23"/>
      <c r="AD338" s="23"/>
      <c r="AE338" s="23"/>
      <c r="AF338" s="23"/>
      <c r="AG338" s="23"/>
      <c r="AH338" s="23"/>
      <c r="AI338" s="23"/>
    </row>
    <row r="339" spans="1:35" ht="12">
      <c r="A339" s="57"/>
      <c r="B339" s="1"/>
      <c r="C339" s="1"/>
      <c r="D339" s="23"/>
      <c r="E339" s="23"/>
      <c r="F339" s="1"/>
      <c r="G339" s="1"/>
      <c r="H339" s="1"/>
      <c r="I339" s="1"/>
      <c r="J339" s="1"/>
      <c r="K339" s="1"/>
      <c r="L339" s="1"/>
      <c r="M339" s="1"/>
      <c r="N339" s="11"/>
      <c r="O339" s="23"/>
      <c r="P339" s="23"/>
      <c r="Q339" s="23"/>
      <c r="R339" s="23"/>
      <c r="S339" s="23"/>
      <c r="T339" s="23"/>
      <c r="U339" s="23"/>
      <c r="V339" s="23"/>
      <c r="W339" s="23"/>
      <c r="X339" s="23"/>
      <c r="Y339" s="23"/>
      <c r="Z339" s="23"/>
      <c r="AA339" s="23"/>
      <c r="AB339" s="23"/>
      <c r="AC339" s="23"/>
      <c r="AD339" s="23"/>
      <c r="AE339" s="23"/>
      <c r="AF339" s="23"/>
      <c r="AG339" s="23"/>
      <c r="AH339" s="23"/>
      <c r="AI339" s="23"/>
    </row>
    <row r="340" spans="1:35" ht="12">
      <c r="A340" s="57"/>
      <c r="B340" s="1"/>
      <c r="C340" s="1"/>
      <c r="D340" s="76"/>
      <c r="E340" s="23" t="s">
        <v>343</v>
      </c>
      <c r="F340" s="1"/>
      <c r="G340" s="1"/>
      <c r="H340" s="1"/>
      <c r="I340" s="1"/>
      <c r="J340" s="1"/>
      <c r="K340" s="1"/>
      <c r="L340" s="1"/>
      <c r="M340" s="1"/>
      <c r="N340" s="11"/>
      <c r="O340" s="23"/>
      <c r="P340" s="23"/>
      <c r="Q340" s="23"/>
      <c r="R340" s="23"/>
      <c r="S340" s="23"/>
      <c r="T340" s="76"/>
      <c r="U340" s="23" t="s">
        <v>344</v>
      </c>
      <c r="V340" s="23"/>
      <c r="W340" s="23"/>
      <c r="X340" s="23"/>
      <c r="Y340" s="23"/>
      <c r="Z340" s="23"/>
      <c r="AA340" s="23"/>
      <c r="AB340" s="23"/>
      <c r="AC340" s="23"/>
      <c r="AD340" s="23"/>
      <c r="AE340" s="23"/>
      <c r="AF340" s="23"/>
      <c r="AG340" s="23"/>
      <c r="AH340" s="23"/>
      <c r="AI340" s="23"/>
    </row>
    <row r="341" spans="1:35" ht="12">
      <c r="A341" s="57"/>
      <c r="B341" s="1"/>
      <c r="C341" s="1"/>
      <c r="D341" s="23"/>
      <c r="E341" s="23"/>
      <c r="F341" s="1"/>
      <c r="G341" s="1"/>
      <c r="H341" s="1"/>
      <c r="I341" s="1"/>
      <c r="J341" s="1"/>
      <c r="K341" s="1"/>
      <c r="L341" s="1"/>
      <c r="M341" s="1"/>
      <c r="N341" s="11"/>
      <c r="O341" s="23"/>
      <c r="P341" s="23"/>
      <c r="Q341" s="23"/>
      <c r="R341" s="23"/>
      <c r="S341" s="23"/>
      <c r="T341" s="23"/>
      <c r="U341" s="23"/>
      <c r="V341" s="23"/>
      <c r="W341" s="23"/>
      <c r="X341" s="23"/>
      <c r="Y341" s="23"/>
      <c r="Z341" s="23"/>
      <c r="AA341" s="23"/>
      <c r="AB341" s="23"/>
      <c r="AC341" s="23"/>
      <c r="AD341" s="23"/>
      <c r="AE341" s="23"/>
      <c r="AF341" s="23"/>
      <c r="AG341" s="23"/>
      <c r="AH341" s="23"/>
      <c r="AI341" s="23"/>
    </row>
    <row r="342" spans="1:35" ht="12">
      <c r="A342" s="57"/>
      <c r="B342" s="1"/>
      <c r="C342" s="1"/>
      <c r="D342" s="76"/>
      <c r="E342" s="23" t="s">
        <v>345</v>
      </c>
      <c r="F342" s="1"/>
      <c r="G342" s="1"/>
      <c r="H342" s="1"/>
      <c r="I342" s="1"/>
      <c r="J342" s="1"/>
      <c r="K342" s="1"/>
      <c r="L342" s="1"/>
      <c r="M342" s="1"/>
      <c r="N342" s="11"/>
      <c r="O342" s="23"/>
      <c r="P342" s="23"/>
      <c r="Q342" s="23"/>
      <c r="R342" s="23"/>
      <c r="S342" s="23"/>
      <c r="T342" s="76" t="s">
        <v>233</v>
      </c>
      <c r="U342" s="23" t="s">
        <v>346</v>
      </c>
      <c r="V342" s="23"/>
      <c r="W342" s="23"/>
      <c r="X342" s="23"/>
      <c r="Y342" s="23"/>
      <c r="Z342" s="23"/>
      <c r="AA342" s="23"/>
      <c r="AB342" s="23"/>
      <c r="AC342" s="23"/>
      <c r="AD342" s="23"/>
      <c r="AE342" s="23"/>
      <c r="AF342" s="23"/>
      <c r="AG342" s="23"/>
      <c r="AH342" s="23"/>
      <c r="AI342" s="23"/>
    </row>
    <row r="343" spans="1:35" ht="12">
      <c r="A343" s="57"/>
      <c r="B343" s="1"/>
      <c r="C343" s="1"/>
      <c r="D343" s="23"/>
      <c r="E343" s="23"/>
      <c r="F343" s="1"/>
      <c r="G343" s="1"/>
      <c r="H343" s="1"/>
      <c r="I343" s="1"/>
      <c r="J343" s="1"/>
      <c r="K343" s="1"/>
      <c r="L343" s="1"/>
      <c r="M343" s="1"/>
      <c r="N343" s="11"/>
      <c r="O343" s="23"/>
      <c r="P343" s="23"/>
      <c r="Q343" s="23"/>
      <c r="R343" s="23"/>
      <c r="S343" s="23"/>
      <c r="T343" s="23"/>
      <c r="U343" s="23"/>
      <c r="V343" s="23"/>
      <c r="W343" s="23"/>
      <c r="X343" s="23"/>
      <c r="Y343" s="23"/>
      <c r="Z343" s="23"/>
      <c r="AA343" s="23"/>
      <c r="AB343" s="23"/>
      <c r="AC343" s="23"/>
      <c r="AD343" s="23"/>
      <c r="AE343" s="23"/>
      <c r="AF343" s="23"/>
      <c r="AG343" s="23"/>
      <c r="AH343" s="23"/>
      <c r="AI343" s="23"/>
    </row>
    <row r="344" spans="1:35" ht="12">
      <c r="A344" s="57"/>
      <c r="B344" s="1"/>
      <c r="C344" s="1"/>
      <c r="D344" s="76"/>
      <c r="E344" s="23" t="s">
        <v>318</v>
      </c>
      <c r="F344" s="1"/>
      <c r="G344" s="1"/>
      <c r="H344" s="1"/>
      <c r="I344" s="1"/>
      <c r="J344" s="1"/>
      <c r="K344" s="1"/>
      <c r="L344" s="1"/>
      <c r="M344" s="1"/>
      <c r="N344" s="11"/>
      <c r="O344" s="23"/>
      <c r="P344" s="23"/>
      <c r="Q344" s="23"/>
      <c r="R344" s="23"/>
      <c r="S344" s="23"/>
      <c r="T344" s="23"/>
      <c r="U344" s="23"/>
      <c r="V344" s="23"/>
      <c r="W344" s="23"/>
      <c r="X344" s="23"/>
      <c r="Y344" s="23"/>
      <c r="Z344" s="23"/>
      <c r="AA344" s="23"/>
      <c r="AB344" s="23"/>
      <c r="AC344" s="23"/>
      <c r="AD344" s="23"/>
      <c r="AE344" s="23"/>
      <c r="AF344" s="23"/>
      <c r="AG344" s="23"/>
      <c r="AH344" s="23"/>
      <c r="AI344" s="23"/>
    </row>
    <row r="345" spans="1:35" ht="12">
      <c r="A345" s="57"/>
      <c r="B345" s="1"/>
      <c r="C345" s="1"/>
      <c r="D345" s="23"/>
      <c r="E345" s="23"/>
      <c r="F345" s="1"/>
      <c r="G345" s="1"/>
      <c r="H345" s="1"/>
      <c r="I345" s="1"/>
      <c r="J345" s="1"/>
      <c r="K345" s="1"/>
      <c r="L345" s="1"/>
      <c r="M345" s="1"/>
      <c r="N345" s="11"/>
      <c r="O345" s="23"/>
      <c r="P345" s="23"/>
      <c r="Q345" s="23"/>
      <c r="R345" s="23"/>
      <c r="S345" s="23"/>
      <c r="T345" s="23"/>
      <c r="U345" s="23"/>
      <c r="V345" s="23"/>
      <c r="W345" s="23"/>
      <c r="X345" s="23"/>
      <c r="Y345" s="23"/>
      <c r="Z345" s="23"/>
      <c r="AA345" s="23"/>
      <c r="AB345" s="23"/>
      <c r="AC345" s="23"/>
      <c r="AD345" s="23"/>
      <c r="AE345" s="23"/>
      <c r="AF345" s="23"/>
      <c r="AG345" s="23"/>
      <c r="AH345" s="23"/>
      <c r="AI345" s="23"/>
    </row>
    <row r="346" spans="1:45" ht="12" customHeight="1">
      <c r="A346" s="23"/>
      <c r="B346" s="24"/>
      <c r="C346" s="24"/>
      <c r="D346" s="1"/>
      <c r="E346" s="1"/>
      <c r="F346" s="1"/>
      <c r="G346" s="1"/>
      <c r="H346" s="1"/>
      <c r="I346" s="1"/>
      <c r="J346" s="1"/>
      <c r="K346" s="1"/>
      <c r="L346" s="1"/>
      <c r="M346" s="1"/>
      <c r="N346" s="1"/>
      <c r="O346" s="1"/>
      <c r="P346" s="1"/>
      <c r="Q346" s="1"/>
      <c r="R346" s="1"/>
      <c r="S346" s="1"/>
      <c r="T346" s="1"/>
      <c r="U346" s="1"/>
      <c r="V346" s="1"/>
      <c r="W346" s="1"/>
      <c r="X346" s="1"/>
      <c r="Y346" s="1"/>
      <c r="Z346" s="24"/>
      <c r="AA346" s="24"/>
      <c r="AB346" s="24"/>
      <c r="AC346" s="24"/>
      <c r="AD346" s="24"/>
      <c r="AE346" s="24"/>
      <c r="AF346" s="24"/>
      <c r="AG346" s="24"/>
      <c r="AJ346" s="56"/>
      <c r="AK346" s="56"/>
      <c r="AL346" s="56"/>
      <c r="AM346" s="56"/>
      <c r="AN346" s="56"/>
      <c r="AO346" s="56"/>
      <c r="AP346" s="56"/>
      <c r="AQ346" s="56"/>
      <c r="AR346" s="56"/>
      <c r="AS346" s="56"/>
    </row>
    <row r="347" spans="1:45" s="62" customFormat="1" ht="12" customHeight="1">
      <c r="A347" s="654" t="s">
        <v>347</v>
      </c>
      <c r="B347" s="654"/>
      <c r="C347" s="654"/>
      <c r="D347" s="654"/>
      <c r="E347" s="654"/>
      <c r="F347" s="654"/>
      <c r="G347" s="654"/>
      <c r="H347" s="654"/>
      <c r="I347" s="654"/>
      <c r="J347" s="654"/>
      <c r="K347" s="654"/>
      <c r="L347" s="654"/>
      <c r="M347" s="654"/>
      <c r="N347" s="654"/>
      <c r="O347" s="654"/>
      <c r="P347" s="654"/>
      <c r="Q347" s="654"/>
      <c r="R347" s="654"/>
      <c r="S347" s="654"/>
      <c r="T347" s="654"/>
      <c r="U347" s="654"/>
      <c r="V347" s="654"/>
      <c r="W347" s="654"/>
      <c r="X347" s="654"/>
      <c r="Y347" s="654"/>
      <c r="Z347" s="654"/>
      <c r="AA347" s="654"/>
      <c r="AB347" s="654"/>
      <c r="AC347" s="654"/>
      <c r="AD347" s="654"/>
      <c r="AE347" s="654"/>
      <c r="AF347" s="654"/>
      <c r="AG347" s="654"/>
      <c r="AH347" s="23"/>
      <c r="AI347" s="23"/>
      <c r="AJ347" s="61"/>
      <c r="AK347" s="61"/>
      <c r="AL347" s="61"/>
      <c r="AM347" s="61"/>
      <c r="AN347" s="61"/>
      <c r="AO347" s="61"/>
      <c r="AP347" s="61"/>
      <c r="AQ347" s="61"/>
      <c r="AR347" s="61"/>
      <c r="AS347" s="61"/>
    </row>
    <row r="348" spans="1:45" s="62" customFormat="1" ht="12"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23"/>
      <c r="AI348" s="23"/>
      <c r="AJ348" s="61"/>
      <c r="AK348" s="61"/>
      <c r="AL348" s="61"/>
      <c r="AM348" s="61"/>
      <c r="AN348" s="61"/>
      <c r="AO348" s="61"/>
      <c r="AP348" s="61"/>
      <c r="AQ348" s="61"/>
      <c r="AR348" s="61"/>
      <c r="AS348" s="61"/>
    </row>
    <row r="349" spans="1:45" ht="12" customHeight="1">
      <c r="A349" s="23"/>
      <c r="B349" s="24"/>
      <c r="C349" s="24"/>
      <c r="D349" s="76" t="s">
        <v>233</v>
      </c>
      <c r="E349" s="24" t="s">
        <v>304</v>
      </c>
      <c r="F349" s="7"/>
      <c r="G349" s="7"/>
      <c r="H349" s="7"/>
      <c r="I349" s="7"/>
      <c r="J349" s="7"/>
      <c r="K349" s="7"/>
      <c r="L349" s="7"/>
      <c r="M349" s="7"/>
      <c r="N349" s="7"/>
      <c r="O349" s="7"/>
      <c r="P349" s="7"/>
      <c r="Q349" s="7"/>
      <c r="R349" s="7"/>
      <c r="S349" s="7"/>
      <c r="T349" s="76"/>
      <c r="U349" s="24" t="s">
        <v>305</v>
      </c>
      <c r="V349" s="24"/>
      <c r="W349" s="23"/>
      <c r="X349" s="1"/>
      <c r="Y349" s="1"/>
      <c r="Z349" s="24"/>
      <c r="AA349" s="24"/>
      <c r="AB349" s="24"/>
      <c r="AC349" s="24"/>
      <c r="AD349" s="24"/>
      <c r="AE349" s="24"/>
      <c r="AF349" s="24"/>
      <c r="AG349" s="24"/>
      <c r="AJ349" s="56"/>
      <c r="AK349" s="56"/>
      <c r="AL349" s="56"/>
      <c r="AM349" s="56"/>
      <c r="AN349" s="56"/>
      <c r="AO349" s="56"/>
      <c r="AP349" s="56"/>
      <c r="AQ349" s="56"/>
      <c r="AR349" s="56"/>
      <c r="AS349" s="56"/>
    </row>
    <row r="350" spans="1:45" ht="12" customHeight="1">
      <c r="A350" s="23"/>
      <c r="B350" s="24"/>
      <c r="C350" s="24"/>
      <c r="D350" s="23"/>
      <c r="E350" s="24"/>
      <c r="F350" s="24"/>
      <c r="G350" s="24"/>
      <c r="H350" s="24"/>
      <c r="I350" s="24"/>
      <c r="J350" s="24"/>
      <c r="K350" s="24"/>
      <c r="L350" s="24"/>
      <c r="M350" s="24"/>
      <c r="N350" s="24"/>
      <c r="O350" s="24"/>
      <c r="P350" s="24"/>
      <c r="Q350" s="24"/>
      <c r="R350" s="24"/>
      <c r="S350" s="24"/>
      <c r="T350" s="23"/>
      <c r="U350" s="24"/>
      <c r="V350" s="24"/>
      <c r="W350" s="24"/>
      <c r="X350" s="1"/>
      <c r="Y350" s="1"/>
      <c r="Z350" s="24"/>
      <c r="AA350" s="24"/>
      <c r="AB350" s="24"/>
      <c r="AC350" s="24"/>
      <c r="AD350" s="24"/>
      <c r="AE350" s="24"/>
      <c r="AF350" s="24"/>
      <c r="AG350" s="24"/>
      <c r="AJ350" s="56"/>
      <c r="AK350" s="56"/>
      <c r="AL350" s="56"/>
      <c r="AM350" s="56"/>
      <c r="AN350" s="56"/>
      <c r="AO350" s="56"/>
      <c r="AP350" s="56"/>
      <c r="AQ350" s="56"/>
      <c r="AR350" s="56"/>
      <c r="AS350" s="56"/>
    </row>
    <row r="351" spans="1:45" ht="12" customHeight="1">
      <c r="A351" s="23"/>
      <c r="B351" s="24"/>
      <c r="C351" s="24"/>
      <c r="D351" s="76"/>
      <c r="E351" s="24" t="s">
        <v>306</v>
      </c>
      <c r="F351" s="23"/>
      <c r="G351" s="23"/>
      <c r="H351" s="23"/>
      <c r="I351" s="23"/>
      <c r="J351" s="23"/>
      <c r="K351" s="23"/>
      <c r="L351" s="23"/>
      <c r="M351" s="23"/>
      <c r="N351" s="23"/>
      <c r="O351" s="23"/>
      <c r="P351" s="23"/>
      <c r="Q351" s="23"/>
      <c r="R351" s="23"/>
      <c r="S351" s="23"/>
      <c r="T351" s="76"/>
      <c r="U351" s="24" t="s">
        <v>362</v>
      </c>
      <c r="V351" s="24"/>
      <c r="W351" s="23"/>
      <c r="X351" s="1"/>
      <c r="Y351" s="1"/>
      <c r="Z351" s="24"/>
      <c r="AA351" s="24"/>
      <c r="AB351" s="24"/>
      <c r="AC351" s="24"/>
      <c r="AD351" s="24"/>
      <c r="AE351" s="24"/>
      <c r="AF351" s="24"/>
      <c r="AG351" s="24"/>
      <c r="AJ351" s="56"/>
      <c r="AK351" s="56"/>
      <c r="AL351" s="56"/>
      <c r="AM351" s="56"/>
      <c r="AN351" s="56"/>
      <c r="AO351" s="56"/>
      <c r="AP351" s="56"/>
      <c r="AQ351" s="56"/>
      <c r="AR351" s="56"/>
      <c r="AS351" s="56"/>
    </row>
    <row r="352" spans="1:45" ht="12" customHeight="1">
      <c r="A352" s="23"/>
      <c r="B352" s="24"/>
      <c r="C352" s="24"/>
      <c r="D352" s="23"/>
      <c r="E352" s="1"/>
      <c r="F352" s="1"/>
      <c r="G352" s="1"/>
      <c r="H352" s="1"/>
      <c r="I352" s="1"/>
      <c r="J352" s="1"/>
      <c r="K352" s="1"/>
      <c r="L352" s="1"/>
      <c r="M352" s="1"/>
      <c r="N352" s="1"/>
      <c r="O352" s="1"/>
      <c r="P352" s="1"/>
      <c r="Q352" s="1"/>
      <c r="R352" s="1"/>
      <c r="S352" s="1"/>
      <c r="T352" s="1"/>
      <c r="U352" s="1"/>
      <c r="V352" s="1"/>
      <c r="W352" s="1"/>
      <c r="X352" s="1"/>
      <c r="Y352" s="1"/>
      <c r="Z352" s="24"/>
      <c r="AA352" s="24"/>
      <c r="AB352" s="24"/>
      <c r="AC352" s="24"/>
      <c r="AD352" s="24"/>
      <c r="AE352" s="24"/>
      <c r="AF352" s="24"/>
      <c r="AG352" s="24"/>
      <c r="AJ352" s="56"/>
      <c r="AK352" s="56"/>
      <c r="AL352" s="56"/>
      <c r="AM352" s="56"/>
      <c r="AN352" s="56"/>
      <c r="AO352" s="56"/>
      <c r="AP352" s="56"/>
      <c r="AQ352" s="56"/>
      <c r="AR352" s="56"/>
      <c r="AS352" s="56"/>
    </row>
    <row r="353" spans="1:45" ht="12" customHeight="1">
      <c r="A353" s="23"/>
      <c r="B353" s="24"/>
      <c r="C353" s="24"/>
      <c r="D353" s="76"/>
      <c r="E353" s="24" t="s">
        <v>363</v>
      </c>
      <c r="F353" s="23"/>
      <c r="G353" s="23"/>
      <c r="H353" s="23"/>
      <c r="I353" s="23"/>
      <c r="J353" s="23"/>
      <c r="K353" s="23"/>
      <c r="L353" s="23"/>
      <c r="M353" s="23"/>
      <c r="N353" s="23"/>
      <c r="O353" s="23"/>
      <c r="P353" s="23"/>
      <c r="Q353" s="23"/>
      <c r="R353" s="23"/>
      <c r="S353" s="23"/>
      <c r="T353" s="23"/>
      <c r="U353" s="24"/>
      <c r="V353" s="24"/>
      <c r="W353" s="23"/>
      <c r="X353" s="1"/>
      <c r="Y353" s="1"/>
      <c r="Z353" s="24"/>
      <c r="AA353" s="24"/>
      <c r="AB353" s="24"/>
      <c r="AC353" s="24"/>
      <c r="AD353" s="24"/>
      <c r="AE353" s="24"/>
      <c r="AF353" s="24"/>
      <c r="AG353" s="24"/>
      <c r="AJ353" s="56"/>
      <c r="AK353" s="56"/>
      <c r="AL353" s="56"/>
      <c r="AM353" s="56"/>
      <c r="AN353" s="56"/>
      <c r="AO353" s="56"/>
      <c r="AP353" s="56"/>
      <c r="AQ353" s="56"/>
      <c r="AR353" s="56"/>
      <c r="AS353" s="56"/>
    </row>
    <row r="354" spans="1:45" ht="12" customHeight="1">
      <c r="A354" s="23"/>
      <c r="B354" s="24"/>
      <c r="C354" s="24"/>
      <c r="D354" s="1"/>
      <c r="E354" s="24"/>
      <c r="F354" s="23"/>
      <c r="G354" s="23"/>
      <c r="H354" s="23"/>
      <c r="I354" s="23"/>
      <c r="J354" s="23"/>
      <c r="K354" s="23"/>
      <c r="L354" s="23"/>
      <c r="M354" s="23"/>
      <c r="N354" s="23"/>
      <c r="O354" s="23"/>
      <c r="P354" s="23"/>
      <c r="Q354" s="23"/>
      <c r="R354" s="23"/>
      <c r="S354" s="23"/>
      <c r="T354" s="23"/>
      <c r="U354" s="24"/>
      <c r="V354" s="24"/>
      <c r="W354" s="23"/>
      <c r="X354" s="1"/>
      <c r="Y354" s="1"/>
      <c r="Z354" s="24"/>
      <c r="AA354" s="24"/>
      <c r="AB354" s="24"/>
      <c r="AC354" s="24"/>
      <c r="AD354" s="24"/>
      <c r="AE354" s="24"/>
      <c r="AF354" s="24"/>
      <c r="AG354" s="24"/>
      <c r="AJ354" s="56"/>
      <c r="AK354" s="56"/>
      <c r="AL354" s="56"/>
      <c r="AM354" s="56"/>
      <c r="AN354" s="56"/>
      <c r="AO354" s="56"/>
      <c r="AP354" s="56"/>
      <c r="AQ354" s="56"/>
      <c r="AR354" s="56"/>
      <c r="AS354" s="56"/>
    </row>
    <row r="355" spans="1:45" ht="12" customHeight="1">
      <c r="A355" s="23"/>
      <c r="B355" s="24"/>
      <c r="C355" s="24"/>
      <c r="D355" s="1"/>
      <c r="E355" s="1"/>
      <c r="F355" s="1"/>
      <c r="G355" s="1"/>
      <c r="H355" s="1"/>
      <c r="I355" s="1"/>
      <c r="J355" s="1"/>
      <c r="K355" s="1"/>
      <c r="L355" s="1"/>
      <c r="M355" s="1"/>
      <c r="N355" s="1"/>
      <c r="O355" s="1"/>
      <c r="P355" s="1"/>
      <c r="Q355" s="1"/>
      <c r="R355" s="1"/>
      <c r="S355" s="1"/>
      <c r="T355" s="1"/>
      <c r="U355" s="1"/>
      <c r="V355" s="1"/>
      <c r="W355" s="1"/>
      <c r="X355" s="1"/>
      <c r="Y355" s="1"/>
      <c r="Z355" s="24"/>
      <c r="AA355" s="24"/>
      <c r="AB355" s="24"/>
      <c r="AC355" s="24"/>
      <c r="AD355" s="24"/>
      <c r="AE355" s="24"/>
      <c r="AF355" s="24"/>
      <c r="AG355" s="24"/>
      <c r="AJ355" s="56"/>
      <c r="AK355" s="56"/>
      <c r="AL355" s="56"/>
      <c r="AM355" s="56"/>
      <c r="AN355" s="56"/>
      <c r="AO355" s="56"/>
      <c r="AP355" s="56"/>
      <c r="AQ355" s="56"/>
      <c r="AR355" s="56"/>
      <c r="AS355" s="56"/>
    </row>
    <row r="356" spans="1:45" ht="12" customHeight="1">
      <c r="A356" s="654" t="s">
        <v>348</v>
      </c>
      <c r="B356" s="654"/>
      <c r="C356" s="654"/>
      <c r="D356" s="654"/>
      <c r="E356" s="654"/>
      <c r="F356" s="654"/>
      <c r="G356" s="654"/>
      <c r="H356" s="654"/>
      <c r="I356" s="654"/>
      <c r="J356" s="654"/>
      <c r="K356" s="654"/>
      <c r="L356" s="654"/>
      <c r="M356" s="654"/>
      <c r="N356" s="654"/>
      <c r="O356" s="654"/>
      <c r="P356" s="654"/>
      <c r="Q356" s="654"/>
      <c r="R356" s="654"/>
      <c r="S356" s="654"/>
      <c r="T356" s="654"/>
      <c r="U356" s="654"/>
      <c r="V356" s="654"/>
      <c r="W356" s="654"/>
      <c r="X356" s="654"/>
      <c r="Y356" s="654"/>
      <c r="Z356" s="654"/>
      <c r="AA356" s="654"/>
      <c r="AB356" s="654"/>
      <c r="AC356" s="654"/>
      <c r="AD356" s="654"/>
      <c r="AE356" s="654"/>
      <c r="AF356" s="654"/>
      <c r="AG356" s="654"/>
      <c r="AH356" s="23"/>
      <c r="AI356" s="23"/>
      <c r="AJ356" s="56"/>
      <c r="AK356" s="56"/>
      <c r="AL356" s="56"/>
      <c r="AM356" s="56"/>
      <c r="AN356" s="56"/>
      <c r="AO356" s="56"/>
      <c r="AP356" s="56"/>
      <c r="AQ356" s="56"/>
      <c r="AR356" s="56"/>
      <c r="AS356" s="56"/>
    </row>
    <row r="357" spans="1:45" ht="12"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56"/>
      <c r="AK357" s="56"/>
      <c r="AL357" s="56"/>
      <c r="AM357" s="56"/>
      <c r="AN357" s="56"/>
      <c r="AO357" s="56"/>
      <c r="AP357" s="56"/>
      <c r="AQ357" s="56"/>
      <c r="AR357" s="56"/>
      <c r="AS357" s="56"/>
    </row>
    <row r="358" spans="1:52" ht="12" customHeight="1">
      <c r="A358" s="7"/>
      <c r="B358" s="7" t="s">
        <v>184</v>
      </c>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Q358" s="56"/>
      <c r="AR358" s="56"/>
      <c r="AS358" s="56"/>
      <c r="AT358" s="56"/>
      <c r="AU358" s="56"/>
      <c r="AV358" s="56"/>
      <c r="AW358" s="56"/>
      <c r="AX358" s="56"/>
      <c r="AY358" s="56"/>
      <c r="AZ358" s="56"/>
    </row>
    <row r="359" spans="1:56" ht="12" customHeight="1">
      <c r="A359" s="57"/>
      <c r="B359" s="24"/>
      <c r="C359" s="24"/>
      <c r="D359" s="24"/>
      <c r="E359" s="24"/>
      <c r="F359" s="24"/>
      <c r="G359" s="24"/>
      <c r="H359" s="24"/>
      <c r="I359" s="24"/>
      <c r="J359" s="24"/>
      <c r="K359" s="24"/>
      <c r="L359" s="24"/>
      <c r="M359" s="24"/>
      <c r="N359" s="11"/>
      <c r="O359" s="11"/>
      <c r="P359" s="11"/>
      <c r="Q359" s="11"/>
      <c r="R359" s="1"/>
      <c r="S359" s="1"/>
      <c r="T359" s="24"/>
      <c r="U359" s="1"/>
      <c r="V359" s="1"/>
      <c r="W359" s="57"/>
      <c r="X359" s="57"/>
      <c r="Y359" s="57"/>
      <c r="Z359" s="57"/>
      <c r="AA359" s="11"/>
      <c r="AB359" s="11"/>
      <c r="AC359" s="11"/>
      <c r="AD359" s="11"/>
      <c r="AE359" s="11"/>
      <c r="AF359" s="11"/>
      <c r="AG359" s="11"/>
      <c r="AH359" s="11"/>
      <c r="AI359" s="11"/>
      <c r="BD359" s="63"/>
    </row>
    <row r="360" spans="1:56" ht="12" customHeight="1">
      <c r="A360" s="57"/>
      <c r="B360" s="24"/>
      <c r="C360" s="24"/>
      <c r="D360" s="76" t="s">
        <v>233</v>
      </c>
      <c r="E360" s="24" t="s">
        <v>272</v>
      </c>
      <c r="F360" s="24"/>
      <c r="G360" s="24"/>
      <c r="H360" s="24"/>
      <c r="I360" s="24"/>
      <c r="J360" s="24"/>
      <c r="K360" s="24"/>
      <c r="L360" s="24"/>
      <c r="M360" s="24"/>
      <c r="N360" s="24"/>
      <c r="O360" s="24"/>
      <c r="P360" s="1"/>
      <c r="Q360" s="11"/>
      <c r="R360" s="24"/>
      <c r="S360" s="24"/>
      <c r="T360" s="76"/>
      <c r="U360" s="24" t="s">
        <v>185</v>
      </c>
      <c r="V360" s="24"/>
      <c r="W360" s="24"/>
      <c r="X360" s="24"/>
      <c r="Y360" s="24"/>
      <c r="Z360" s="24"/>
      <c r="AA360" s="24"/>
      <c r="AB360" s="24"/>
      <c r="AC360" s="24"/>
      <c r="AD360" s="24"/>
      <c r="AE360" s="24"/>
      <c r="AF360" s="24"/>
      <c r="AG360" s="64"/>
      <c r="AH360" s="64"/>
      <c r="AI360" s="64"/>
      <c r="BD360" s="63"/>
    </row>
    <row r="361" spans="1:56" ht="12" customHeight="1">
      <c r="A361" s="57"/>
      <c r="B361" s="24"/>
      <c r="C361" s="24"/>
      <c r="D361" s="24"/>
      <c r="E361" s="24"/>
      <c r="F361" s="24"/>
      <c r="G361" s="24"/>
      <c r="H361" s="24"/>
      <c r="I361" s="24"/>
      <c r="J361" s="24"/>
      <c r="K361" s="11"/>
      <c r="L361" s="24"/>
      <c r="M361" s="24"/>
      <c r="N361" s="24"/>
      <c r="O361" s="24"/>
      <c r="P361" s="24"/>
      <c r="Q361" s="24"/>
      <c r="R361" s="24"/>
      <c r="S361" s="24"/>
      <c r="T361" s="24"/>
      <c r="U361" s="24"/>
      <c r="V361" s="24"/>
      <c r="W361" s="24"/>
      <c r="X361" s="24"/>
      <c r="Y361" s="24"/>
      <c r="Z361" s="24"/>
      <c r="AA361" s="24"/>
      <c r="AB361" s="24"/>
      <c r="AC361" s="24"/>
      <c r="AD361" s="24"/>
      <c r="AE361" s="24"/>
      <c r="AF361" s="24"/>
      <c r="AG361" s="64"/>
      <c r="AH361" s="64"/>
      <c r="AI361" s="64"/>
      <c r="BD361" s="65"/>
    </row>
    <row r="362" spans="1:52" ht="12">
      <c r="A362" s="60"/>
      <c r="B362" s="24"/>
      <c r="C362" s="24"/>
      <c r="D362" s="83"/>
      <c r="E362" s="83"/>
      <c r="F362" s="83"/>
      <c r="G362" s="83"/>
      <c r="H362" s="83"/>
      <c r="I362" s="83"/>
      <c r="J362" s="83"/>
      <c r="K362" s="83"/>
      <c r="L362" s="83"/>
      <c r="M362" s="83"/>
      <c r="N362" s="83"/>
      <c r="O362" s="83"/>
      <c r="P362" s="83"/>
      <c r="Q362" s="83"/>
      <c r="R362" s="83"/>
      <c r="S362" s="83"/>
      <c r="T362" s="83"/>
      <c r="U362" s="83"/>
      <c r="V362" s="83"/>
      <c r="W362" s="83"/>
      <c r="X362" s="83"/>
      <c r="Y362" s="83"/>
      <c r="Z362" s="24"/>
      <c r="AA362" s="24"/>
      <c r="AB362" s="24"/>
      <c r="AC362" s="24"/>
      <c r="AD362" s="24"/>
      <c r="AE362" s="24"/>
      <c r="AF362" s="24"/>
      <c r="AG362" s="18"/>
      <c r="AH362" s="18"/>
      <c r="AI362" s="18"/>
      <c r="AQ362" s="38"/>
      <c r="AR362" s="38"/>
      <c r="AS362" s="38"/>
      <c r="AT362" s="38"/>
      <c r="AU362" s="38"/>
      <c r="AV362" s="38"/>
      <c r="AW362" s="38"/>
      <c r="AX362" s="23"/>
      <c r="AY362" s="23"/>
      <c r="AZ362" s="23"/>
    </row>
    <row r="363" spans="1:52" ht="12">
      <c r="A363" s="60"/>
      <c r="B363" s="24"/>
      <c r="C363" s="24"/>
      <c r="D363" s="23" t="s">
        <v>643</v>
      </c>
      <c r="E363" s="83"/>
      <c r="F363" s="83"/>
      <c r="G363" s="83"/>
      <c r="H363" s="83"/>
      <c r="I363" s="83"/>
      <c r="J363" s="83"/>
      <c r="K363" s="83"/>
      <c r="L363" s="83"/>
      <c r="M363" s="83"/>
      <c r="N363" s="83"/>
      <c r="O363" s="83"/>
      <c r="P363" s="83"/>
      <c r="Q363" s="83"/>
      <c r="R363" s="83"/>
      <c r="S363" s="83"/>
      <c r="T363" s="83"/>
      <c r="U363" s="83"/>
      <c r="V363" s="83"/>
      <c r="W363" s="83"/>
      <c r="X363" s="83"/>
      <c r="Y363" s="83"/>
      <c r="Z363" s="24"/>
      <c r="AA363" s="24"/>
      <c r="AB363" s="24"/>
      <c r="AC363" s="24"/>
      <c r="AD363" s="24"/>
      <c r="AE363" s="24"/>
      <c r="AF363" s="24"/>
      <c r="AG363" s="18"/>
      <c r="AH363" s="18"/>
      <c r="AI363" s="18"/>
      <c r="AQ363" s="38"/>
      <c r="AR363" s="38"/>
      <c r="AS363" s="38"/>
      <c r="AT363" s="38"/>
      <c r="AU363" s="38"/>
      <c r="AV363" s="38"/>
      <c r="AW363" s="38"/>
      <c r="AX363" s="23"/>
      <c r="AY363" s="23"/>
      <c r="AZ363" s="23"/>
    </row>
    <row r="364" spans="1:52" ht="12">
      <c r="A364" s="60"/>
      <c r="B364" s="24"/>
      <c r="C364" s="24"/>
      <c r="D364" s="23"/>
      <c r="E364" s="83"/>
      <c r="F364" s="83"/>
      <c r="G364" s="83"/>
      <c r="H364" s="83"/>
      <c r="I364" s="83"/>
      <c r="J364" s="83"/>
      <c r="K364" s="83"/>
      <c r="L364" s="83"/>
      <c r="M364" s="83"/>
      <c r="N364" s="83"/>
      <c r="O364" s="83"/>
      <c r="P364" s="83"/>
      <c r="Q364" s="83"/>
      <c r="R364" s="83"/>
      <c r="S364" s="83"/>
      <c r="T364" s="83"/>
      <c r="U364" s="83"/>
      <c r="V364" s="83"/>
      <c r="W364" s="83"/>
      <c r="X364" s="83"/>
      <c r="Y364" s="83"/>
      <c r="Z364" s="24"/>
      <c r="AA364" s="24"/>
      <c r="AB364" s="24"/>
      <c r="AC364" s="24"/>
      <c r="AD364" s="24"/>
      <c r="AE364" s="24"/>
      <c r="AF364" s="24"/>
      <c r="AG364" s="18"/>
      <c r="AH364" s="18"/>
      <c r="AI364" s="18"/>
      <c r="AQ364" s="38"/>
      <c r="AR364" s="38"/>
      <c r="AS364" s="38"/>
      <c r="AT364" s="38"/>
      <c r="AU364" s="38"/>
      <c r="AV364" s="38"/>
      <c r="AW364" s="38"/>
      <c r="AX364" s="23"/>
      <c r="AY364" s="23"/>
      <c r="AZ364" s="23"/>
    </row>
    <row r="365" spans="1:52" ht="12">
      <c r="A365" s="60"/>
      <c r="B365" s="24"/>
      <c r="C365" s="24"/>
      <c r="D365" s="76"/>
      <c r="E365" s="23" t="s">
        <v>268</v>
      </c>
      <c r="F365" s="83"/>
      <c r="G365" s="83"/>
      <c r="H365" s="83"/>
      <c r="I365" s="83"/>
      <c r="J365" s="83"/>
      <c r="K365" s="83"/>
      <c r="L365" s="83"/>
      <c r="M365" s="83"/>
      <c r="N365" s="83"/>
      <c r="O365" s="83"/>
      <c r="P365" s="83"/>
      <c r="Q365" s="83"/>
      <c r="R365" s="83"/>
      <c r="S365" s="83"/>
      <c r="T365" s="1"/>
      <c r="U365" s="76" t="s">
        <v>233</v>
      </c>
      <c r="V365" s="23" t="s">
        <v>269</v>
      </c>
      <c r="W365" s="83"/>
      <c r="X365" s="83"/>
      <c r="Y365" s="83"/>
      <c r="Z365" s="24"/>
      <c r="AA365" s="24"/>
      <c r="AB365" s="24"/>
      <c r="AC365" s="24"/>
      <c r="AD365" s="24"/>
      <c r="AE365" s="24"/>
      <c r="AF365" s="24"/>
      <c r="AG365" s="18"/>
      <c r="AH365" s="18"/>
      <c r="AI365" s="18"/>
      <c r="AQ365" s="38"/>
      <c r="AR365" s="38"/>
      <c r="AS365" s="38"/>
      <c r="AT365" s="38"/>
      <c r="AU365" s="38"/>
      <c r="AV365" s="38"/>
      <c r="AW365" s="38"/>
      <c r="AX365" s="23"/>
      <c r="AY365" s="23"/>
      <c r="AZ365" s="23"/>
    </row>
    <row r="366" spans="1:52" ht="12">
      <c r="A366" s="60"/>
      <c r="B366" s="24"/>
      <c r="C366" s="24"/>
      <c r="D366" s="23"/>
      <c r="E366" s="23"/>
      <c r="F366" s="83"/>
      <c r="G366" s="83"/>
      <c r="H366" s="83"/>
      <c r="I366" s="83"/>
      <c r="J366" s="83"/>
      <c r="K366" s="83"/>
      <c r="L366" s="83"/>
      <c r="M366" s="83"/>
      <c r="N366" s="83"/>
      <c r="O366" s="83"/>
      <c r="P366" s="83"/>
      <c r="Q366" s="83"/>
      <c r="R366" s="83"/>
      <c r="S366" s="83"/>
      <c r="T366" s="83"/>
      <c r="U366" s="83"/>
      <c r="V366" s="83"/>
      <c r="W366" s="83"/>
      <c r="X366" s="83"/>
      <c r="Y366" s="83"/>
      <c r="Z366" s="24"/>
      <c r="AA366" s="24"/>
      <c r="AB366" s="24"/>
      <c r="AC366" s="24"/>
      <c r="AD366" s="24"/>
      <c r="AE366" s="24"/>
      <c r="AF366" s="24"/>
      <c r="AG366" s="18"/>
      <c r="AH366" s="18"/>
      <c r="AI366" s="18"/>
      <c r="AQ366" s="38"/>
      <c r="AR366" s="38"/>
      <c r="AS366" s="38"/>
      <c r="AT366" s="38"/>
      <c r="AU366" s="38"/>
      <c r="AV366" s="38"/>
      <c r="AW366" s="38"/>
      <c r="AX366" s="23"/>
      <c r="AY366" s="23"/>
      <c r="AZ366" s="23"/>
    </row>
    <row r="367" spans="1:52" ht="12">
      <c r="A367" s="60"/>
      <c r="B367" s="24"/>
      <c r="C367" s="24"/>
      <c r="D367" s="76"/>
      <c r="E367" s="23" t="s">
        <v>270</v>
      </c>
      <c r="F367" s="83"/>
      <c r="G367" s="83"/>
      <c r="H367" s="83"/>
      <c r="I367" s="83"/>
      <c r="J367" s="83"/>
      <c r="K367" s="83"/>
      <c r="L367" s="83"/>
      <c r="M367" s="83"/>
      <c r="N367" s="83"/>
      <c r="O367" s="83"/>
      <c r="P367" s="83"/>
      <c r="Q367" s="83"/>
      <c r="R367" s="83"/>
      <c r="S367" s="83"/>
      <c r="T367" s="1"/>
      <c r="U367" s="76"/>
      <c r="V367" s="23" t="s">
        <v>271</v>
      </c>
      <c r="W367" s="83"/>
      <c r="X367" s="83"/>
      <c r="Y367" s="83"/>
      <c r="Z367" s="24"/>
      <c r="AA367" s="24"/>
      <c r="AB367" s="24"/>
      <c r="AC367" s="24"/>
      <c r="AD367" s="24"/>
      <c r="AE367" s="24"/>
      <c r="AF367" s="24"/>
      <c r="AG367" s="18"/>
      <c r="AH367" s="18"/>
      <c r="AI367" s="18"/>
      <c r="AQ367" s="38"/>
      <c r="AR367" s="38"/>
      <c r="AS367" s="38"/>
      <c r="AT367" s="38"/>
      <c r="AU367" s="38"/>
      <c r="AV367" s="38"/>
      <c r="AW367" s="38"/>
      <c r="AX367" s="23"/>
      <c r="AY367" s="23"/>
      <c r="AZ367" s="23"/>
    </row>
    <row r="368" spans="1:52" ht="12">
      <c r="A368" s="60"/>
      <c r="B368" s="24"/>
      <c r="C368" s="24"/>
      <c r="D368" s="23"/>
      <c r="E368" s="23"/>
      <c r="F368" s="83"/>
      <c r="G368" s="83"/>
      <c r="H368" s="83"/>
      <c r="I368" s="83"/>
      <c r="J368" s="83"/>
      <c r="K368" s="83"/>
      <c r="L368" s="83"/>
      <c r="M368" s="83"/>
      <c r="N368" s="83"/>
      <c r="O368" s="83"/>
      <c r="P368" s="83"/>
      <c r="Q368" s="83"/>
      <c r="R368" s="83"/>
      <c r="S368" s="83"/>
      <c r="T368" s="83"/>
      <c r="U368" s="83"/>
      <c r="V368" s="83"/>
      <c r="W368" s="83"/>
      <c r="X368" s="83"/>
      <c r="Y368" s="83"/>
      <c r="Z368" s="24"/>
      <c r="AA368" s="24"/>
      <c r="AB368" s="24"/>
      <c r="AC368" s="24"/>
      <c r="AD368" s="24"/>
      <c r="AE368" s="24"/>
      <c r="AF368" s="24"/>
      <c r="AG368" s="18"/>
      <c r="AH368" s="18"/>
      <c r="AI368" s="18"/>
      <c r="AQ368" s="38"/>
      <c r="AR368" s="38"/>
      <c r="AS368" s="38"/>
      <c r="AT368" s="38"/>
      <c r="AU368" s="38"/>
      <c r="AV368" s="38"/>
      <c r="AW368" s="38"/>
      <c r="AX368" s="23"/>
      <c r="AY368" s="23"/>
      <c r="AZ368" s="23"/>
    </row>
    <row r="369" spans="1:52" ht="12">
      <c r="A369" s="60"/>
      <c r="B369" s="24"/>
      <c r="C369" s="24"/>
      <c r="D369" s="76"/>
      <c r="E369" s="23" t="s">
        <v>318</v>
      </c>
      <c r="F369" s="83"/>
      <c r="G369" s="83"/>
      <c r="H369" s="83"/>
      <c r="I369" s="83"/>
      <c r="J369" s="83"/>
      <c r="K369" s="83"/>
      <c r="L369" s="83"/>
      <c r="M369" s="83"/>
      <c r="N369" s="83"/>
      <c r="O369" s="83"/>
      <c r="P369" s="83"/>
      <c r="Q369" s="83"/>
      <c r="R369" s="83"/>
      <c r="S369" s="83"/>
      <c r="T369" s="83"/>
      <c r="U369" s="83"/>
      <c r="V369" s="83"/>
      <c r="W369" s="83"/>
      <c r="X369" s="83"/>
      <c r="Y369" s="83"/>
      <c r="Z369" s="24"/>
      <c r="AA369" s="24"/>
      <c r="AB369" s="24"/>
      <c r="AC369" s="24"/>
      <c r="AD369" s="24"/>
      <c r="AE369" s="24"/>
      <c r="AF369" s="24"/>
      <c r="AG369" s="18"/>
      <c r="AH369" s="18"/>
      <c r="AI369" s="18"/>
      <c r="AQ369" s="38"/>
      <c r="AR369" s="38"/>
      <c r="AS369" s="38"/>
      <c r="AT369" s="38"/>
      <c r="AU369" s="38"/>
      <c r="AV369" s="38"/>
      <c r="AW369" s="38"/>
      <c r="AX369" s="23"/>
      <c r="AY369" s="23"/>
      <c r="AZ369" s="23"/>
    </row>
    <row r="370" spans="1:52" ht="12">
      <c r="A370" s="60"/>
      <c r="B370" s="24"/>
      <c r="C370" s="24"/>
      <c r="D370" s="1"/>
      <c r="E370" s="23"/>
      <c r="F370" s="83"/>
      <c r="G370" s="83"/>
      <c r="H370" s="83"/>
      <c r="I370" s="83"/>
      <c r="J370" s="83"/>
      <c r="K370" s="83"/>
      <c r="L370" s="83"/>
      <c r="M370" s="83"/>
      <c r="N370" s="83"/>
      <c r="O370" s="83"/>
      <c r="P370" s="83"/>
      <c r="Q370" s="83"/>
      <c r="R370" s="83"/>
      <c r="S370" s="83"/>
      <c r="T370" s="83"/>
      <c r="U370" s="83"/>
      <c r="V370" s="83"/>
      <c r="W370" s="83"/>
      <c r="X370" s="83"/>
      <c r="Y370" s="83"/>
      <c r="Z370" s="24"/>
      <c r="AA370" s="24"/>
      <c r="AB370" s="24"/>
      <c r="AC370" s="24"/>
      <c r="AD370" s="24"/>
      <c r="AE370" s="24"/>
      <c r="AF370" s="24"/>
      <c r="AG370" s="18"/>
      <c r="AH370" s="18"/>
      <c r="AI370" s="18"/>
      <c r="AQ370" s="38"/>
      <c r="AR370" s="38"/>
      <c r="AS370" s="38"/>
      <c r="AT370" s="38"/>
      <c r="AU370" s="38"/>
      <c r="AV370" s="38"/>
      <c r="AW370" s="38"/>
      <c r="AX370" s="23"/>
      <c r="AY370" s="23"/>
      <c r="AZ370" s="23"/>
    </row>
    <row r="371" spans="1:45" ht="12" customHeight="1">
      <c r="A371" s="23"/>
      <c r="B371" s="24"/>
      <c r="C371" s="24"/>
      <c r="D371" s="23"/>
      <c r="E371" s="23"/>
      <c r="F371" s="1"/>
      <c r="G371" s="1"/>
      <c r="H371" s="1"/>
      <c r="I371" s="1"/>
      <c r="J371" s="1"/>
      <c r="K371" s="1"/>
      <c r="L371" s="1"/>
      <c r="M371" s="1"/>
      <c r="N371" s="1"/>
      <c r="O371" s="1"/>
      <c r="P371" s="1"/>
      <c r="Q371" s="1"/>
      <c r="R371" s="1"/>
      <c r="S371" s="1"/>
      <c r="T371" s="1"/>
      <c r="U371" s="1"/>
      <c r="V371" s="1"/>
      <c r="W371" s="1"/>
      <c r="X371" s="1"/>
      <c r="Y371" s="1"/>
      <c r="Z371" s="24"/>
      <c r="AA371" s="24"/>
      <c r="AB371" s="24"/>
      <c r="AC371" s="24"/>
      <c r="AD371" s="24"/>
      <c r="AE371" s="24"/>
      <c r="AF371" s="24"/>
      <c r="AG371" s="24"/>
      <c r="AJ371" s="56"/>
      <c r="AK371" s="56"/>
      <c r="AL371" s="56"/>
      <c r="AM371" s="56"/>
      <c r="AN371" s="56"/>
      <c r="AO371" s="56"/>
      <c r="AP371" s="56"/>
      <c r="AQ371" s="56"/>
      <c r="AR371" s="56"/>
      <c r="AS371" s="56"/>
    </row>
    <row r="372" spans="1:33" ht="12">
      <c r="A372" s="59"/>
      <c r="B372" s="23" t="s">
        <v>186</v>
      </c>
      <c r="C372" s="24"/>
      <c r="D372" s="1"/>
      <c r="E372" s="23"/>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row>
    <row r="373" spans="1:33" ht="12">
      <c r="A373" s="59"/>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row>
    <row r="374" spans="1:35" ht="13.5" customHeight="1">
      <c r="A374" s="24"/>
      <c r="B374" s="24"/>
      <c r="C374" s="24"/>
      <c r="D374" s="76" t="s">
        <v>233</v>
      </c>
      <c r="E374" s="24" t="s">
        <v>281</v>
      </c>
      <c r="F374" s="7"/>
      <c r="G374" s="7"/>
      <c r="H374" s="7"/>
      <c r="I374" s="7"/>
      <c r="J374" s="7"/>
      <c r="K374" s="7"/>
      <c r="L374" s="7"/>
      <c r="M374" s="7"/>
      <c r="N374" s="7"/>
      <c r="O374" s="7"/>
      <c r="P374" s="7"/>
      <c r="Q374" s="7"/>
      <c r="R374" s="7"/>
      <c r="S374" s="7"/>
      <c r="T374" s="81"/>
      <c r="U374" s="76"/>
      <c r="V374" s="24" t="s">
        <v>401</v>
      </c>
      <c r="W374" s="23"/>
      <c r="X374" s="23"/>
      <c r="Y374" s="23"/>
      <c r="Z374" s="23"/>
      <c r="AA374" s="23"/>
      <c r="AB374" s="23"/>
      <c r="AC374" s="23"/>
      <c r="AD374" s="23"/>
      <c r="AE374" s="23"/>
      <c r="AF374" s="23"/>
      <c r="AG374" s="23"/>
      <c r="AH374" s="23"/>
      <c r="AI374" s="23"/>
    </row>
    <row r="375" spans="1:33" ht="18" customHeight="1">
      <c r="A375" s="24"/>
      <c r="B375" s="24"/>
      <c r="C375" s="24"/>
      <c r="D375" s="23"/>
      <c r="E375" s="24"/>
      <c r="F375" s="24" t="s">
        <v>283</v>
      </c>
      <c r="G375" s="24"/>
      <c r="H375" s="24"/>
      <c r="I375" s="24"/>
      <c r="J375" s="459" t="s">
        <v>364</v>
      </c>
      <c r="K375" s="459"/>
      <c r="L375" s="459"/>
      <c r="M375" s="459"/>
      <c r="N375" s="459"/>
      <c r="O375" s="459"/>
      <c r="P375" s="459"/>
      <c r="Q375" s="459"/>
      <c r="R375" s="459"/>
      <c r="S375" s="24" t="s">
        <v>234</v>
      </c>
      <c r="T375" s="24"/>
      <c r="U375" s="23"/>
      <c r="V375" s="24"/>
      <c r="W375" s="24"/>
      <c r="X375" s="24"/>
      <c r="Y375" s="24"/>
      <c r="Z375" s="24"/>
      <c r="AA375" s="24"/>
      <c r="AB375" s="24"/>
      <c r="AC375" s="24"/>
      <c r="AD375" s="24"/>
      <c r="AE375" s="24"/>
      <c r="AF375" s="24"/>
      <c r="AG375" s="24"/>
    </row>
    <row r="376" spans="1:33" ht="18" customHeight="1">
      <c r="A376" s="24"/>
      <c r="B376" s="24"/>
      <c r="C376" s="24"/>
      <c r="D376" s="23"/>
      <c r="E376" s="24"/>
      <c r="F376" s="24"/>
      <c r="G376" s="24"/>
      <c r="H376" s="24"/>
      <c r="I376" s="24"/>
      <c r="J376" s="1"/>
      <c r="K376" s="1"/>
      <c r="L376" s="1"/>
      <c r="M376" s="1"/>
      <c r="N376" s="1"/>
      <c r="O376" s="1"/>
      <c r="P376" s="1"/>
      <c r="Q376" s="1"/>
      <c r="R376" s="1"/>
      <c r="S376" s="24"/>
      <c r="T376" s="24"/>
      <c r="U376" s="23"/>
      <c r="V376" s="24"/>
      <c r="W376" s="24"/>
      <c r="X376" s="24"/>
      <c r="Y376" s="24"/>
      <c r="Z376" s="24"/>
      <c r="AA376" s="24"/>
      <c r="AB376" s="24"/>
      <c r="AC376" s="24"/>
      <c r="AD376" s="24"/>
      <c r="AE376" s="24"/>
      <c r="AF376" s="24"/>
      <c r="AG376" s="24"/>
    </row>
    <row r="377" spans="1:33" ht="13.5" customHeight="1">
      <c r="A377" s="24"/>
      <c r="B377" s="24"/>
      <c r="C377" s="24"/>
      <c r="D377" s="76"/>
      <c r="E377" s="24" t="s">
        <v>402</v>
      </c>
      <c r="F377" s="7"/>
      <c r="G377" s="7"/>
      <c r="H377" s="7"/>
      <c r="I377" s="7"/>
      <c r="J377" s="7"/>
      <c r="K377" s="7"/>
      <c r="L377" s="7"/>
      <c r="M377" s="7"/>
      <c r="N377" s="7"/>
      <c r="O377" s="7"/>
      <c r="P377" s="7"/>
      <c r="Q377" s="7"/>
      <c r="R377" s="7"/>
      <c r="S377" s="7"/>
      <c r="T377" s="81"/>
      <c r="U377" s="76"/>
      <c r="V377" s="24" t="s">
        <v>282</v>
      </c>
      <c r="W377" s="24"/>
      <c r="X377" s="24"/>
      <c r="Y377" s="24"/>
      <c r="Z377" s="24"/>
      <c r="AA377" s="24"/>
      <c r="AB377" s="24"/>
      <c r="AC377" s="24"/>
      <c r="AD377" s="24"/>
      <c r="AE377" s="24"/>
      <c r="AF377" s="24"/>
      <c r="AG377" s="24"/>
    </row>
    <row r="378" spans="1:33" ht="18" customHeight="1">
      <c r="A378" s="24"/>
      <c r="B378" s="24"/>
      <c r="C378" s="24"/>
      <c r="D378" s="24"/>
      <c r="E378" s="24"/>
      <c r="F378" s="24" t="s">
        <v>283</v>
      </c>
      <c r="G378" s="24"/>
      <c r="H378" s="24"/>
      <c r="I378" s="24"/>
      <c r="J378" s="691"/>
      <c r="K378" s="691"/>
      <c r="L378" s="691"/>
      <c r="M378" s="691"/>
      <c r="N378" s="691"/>
      <c r="O378" s="691"/>
      <c r="P378" s="691"/>
      <c r="Q378" s="691"/>
      <c r="R378" s="691"/>
      <c r="S378" s="24" t="s">
        <v>234</v>
      </c>
      <c r="T378" s="24"/>
      <c r="U378" s="24"/>
      <c r="V378" s="24"/>
      <c r="W378" s="24"/>
      <c r="X378" s="24"/>
      <c r="Y378" s="24"/>
      <c r="Z378" s="24"/>
      <c r="AA378" s="24"/>
      <c r="AB378" s="24"/>
      <c r="AC378" s="24"/>
      <c r="AD378" s="24"/>
      <c r="AE378" s="24"/>
      <c r="AF378" s="24"/>
      <c r="AG378" s="24"/>
    </row>
    <row r="379" spans="1:33" ht="12">
      <c r="A379" s="24"/>
      <c r="B379" s="24"/>
      <c r="C379" s="24"/>
      <c r="D379" s="24"/>
      <c r="E379" s="24"/>
      <c r="F379" s="24"/>
      <c r="G379" s="24"/>
      <c r="H379" s="24"/>
      <c r="I379" s="24"/>
      <c r="J379" s="1"/>
      <c r="K379" s="1"/>
      <c r="L379" s="1"/>
      <c r="M379" s="1"/>
      <c r="N379" s="1"/>
      <c r="O379" s="1"/>
      <c r="P379" s="1"/>
      <c r="Q379" s="1"/>
      <c r="R379" s="1"/>
      <c r="S379" s="24"/>
      <c r="T379" s="24"/>
      <c r="U379" s="24"/>
      <c r="V379" s="24"/>
      <c r="W379" s="24"/>
      <c r="X379" s="24"/>
      <c r="Y379" s="24"/>
      <c r="Z379" s="24"/>
      <c r="AA379" s="24"/>
      <c r="AB379" s="24"/>
      <c r="AC379" s="24"/>
      <c r="AD379" s="24"/>
      <c r="AE379" s="24"/>
      <c r="AF379" s="24"/>
      <c r="AG379" s="24"/>
    </row>
    <row r="380" spans="1:33" ht="12">
      <c r="A380" s="59"/>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row>
    <row r="381" spans="1:33" ht="12">
      <c r="A381" s="24"/>
      <c r="B381" s="23" t="s">
        <v>187</v>
      </c>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row>
    <row r="382" spans="1:33" ht="12">
      <c r="A382" s="24"/>
      <c r="B382" s="23"/>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row>
    <row r="383" spans="1:33" ht="12">
      <c r="A383" s="24"/>
      <c r="B383" s="23"/>
      <c r="C383" s="24"/>
      <c r="D383" s="59" t="s">
        <v>647</v>
      </c>
      <c r="E383" s="66"/>
      <c r="F383" s="66" t="s">
        <v>188</v>
      </c>
      <c r="G383" s="66"/>
      <c r="H383" s="66"/>
      <c r="I383" s="66"/>
      <c r="J383" s="66"/>
      <c r="K383" s="66"/>
      <c r="L383" s="66"/>
      <c r="M383" s="66"/>
      <c r="N383" s="66"/>
      <c r="O383" s="66"/>
      <c r="P383" s="66"/>
      <c r="Q383" s="66"/>
      <c r="R383" s="66"/>
      <c r="S383" s="66"/>
      <c r="T383" s="66"/>
      <c r="U383" s="24"/>
      <c r="V383" s="66"/>
      <c r="W383" s="66"/>
      <c r="X383" s="66"/>
      <c r="Y383" s="66"/>
      <c r="Z383" s="66"/>
      <c r="AA383" s="24"/>
      <c r="AB383" s="24"/>
      <c r="AC383" s="24"/>
      <c r="AD383" s="24"/>
      <c r="AE383" s="24"/>
      <c r="AF383" s="24"/>
      <c r="AG383" s="24"/>
    </row>
    <row r="384" spans="1:33" ht="12">
      <c r="A384" s="24"/>
      <c r="B384" s="23"/>
      <c r="C384" s="24"/>
      <c r="D384" s="59"/>
      <c r="E384" s="66"/>
      <c r="F384" s="66"/>
      <c r="G384" s="66"/>
      <c r="H384" s="66"/>
      <c r="I384" s="66"/>
      <c r="J384" s="66"/>
      <c r="K384" s="66"/>
      <c r="L384" s="66"/>
      <c r="M384" s="66"/>
      <c r="N384" s="66"/>
      <c r="O384" s="66"/>
      <c r="P384" s="66"/>
      <c r="Q384" s="66"/>
      <c r="R384" s="66"/>
      <c r="S384" s="66"/>
      <c r="T384" s="66"/>
      <c r="U384" s="66"/>
      <c r="V384" s="66"/>
      <c r="W384" s="66"/>
      <c r="X384" s="66"/>
      <c r="Y384" s="66"/>
      <c r="Z384" s="66"/>
      <c r="AA384" s="24"/>
      <c r="AB384" s="24"/>
      <c r="AC384" s="24"/>
      <c r="AD384" s="24"/>
      <c r="AE384" s="24"/>
      <c r="AF384" s="24"/>
      <c r="AG384" s="24"/>
    </row>
    <row r="385" spans="1:33" ht="12">
      <c r="A385" s="24"/>
      <c r="B385" s="24"/>
      <c r="C385" s="24"/>
      <c r="D385" s="59"/>
      <c r="E385" s="76"/>
      <c r="F385" s="7" t="s">
        <v>323</v>
      </c>
      <c r="G385" s="7"/>
      <c r="H385" s="7"/>
      <c r="I385" s="7"/>
      <c r="J385" s="7"/>
      <c r="K385" s="7"/>
      <c r="L385" s="7"/>
      <c r="M385" s="7"/>
      <c r="N385" s="7"/>
      <c r="O385" s="76"/>
      <c r="P385" s="7" t="s">
        <v>325</v>
      </c>
      <c r="Q385" s="7"/>
      <c r="R385" s="7"/>
      <c r="S385" s="7"/>
      <c r="T385" s="7"/>
      <c r="U385" s="7"/>
      <c r="V385" s="7"/>
      <c r="W385" s="7"/>
      <c r="X385" s="7"/>
      <c r="Y385" s="7"/>
      <c r="Z385" s="7"/>
      <c r="AA385" s="66"/>
      <c r="AB385" s="24"/>
      <c r="AC385" s="24"/>
      <c r="AD385" s="24"/>
      <c r="AE385" s="24"/>
      <c r="AF385" s="24"/>
      <c r="AG385" s="24"/>
    </row>
    <row r="386" spans="1:33" ht="12">
      <c r="A386" s="24"/>
      <c r="B386" s="24"/>
      <c r="C386" s="24"/>
      <c r="D386" s="59"/>
      <c r="E386" s="23"/>
      <c r="F386" s="67"/>
      <c r="G386" s="67"/>
      <c r="H386" s="67"/>
      <c r="I386" s="67"/>
      <c r="J386" s="67"/>
      <c r="K386" s="67"/>
      <c r="L386" s="67"/>
      <c r="M386" s="67"/>
      <c r="N386" s="67"/>
      <c r="O386" s="23"/>
      <c r="P386" s="67"/>
      <c r="Q386" s="67"/>
      <c r="R386" s="67"/>
      <c r="S386" s="67"/>
      <c r="T386" s="67"/>
      <c r="U386" s="67"/>
      <c r="V386" s="67"/>
      <c r="W386" s="67"/>
      <c r="X386" s="67"/>
      <c r="Y386" s="67"/>
      <c r="Z386" s="67"/>
      <c r="AA386" s="67"/>
      <c r="AB386" s="24"/>
      <c r="AC386" s="24"/>
      <c r="AD386" s="24"/>
      <c r="AE386" s="24"/>
      <c r="AF386" s="24"/>
      <c r="AG386" s="24"/>
    </row>
    <row r="387" spans="1:33" ht="12">
      <c r="A387" s="24"/>
      <c r="B387" s="24"/>
      <c r="C387" s="24"/>
      <c r="D387" s="59"/>
      <c r="E387" s="76"/>
      <c r="F387" s="7" t="s">
        <v>644</v>
      </c>
      <c r="G387" s="7"/>
      <c r="H387" s="7"/>
      <c r="I387" s="7"/>
      <c r="J387" s="7"/>
      <c r="K387" s="7"/>
      <c r="L387" s="7"/>
      <c r="M387" s="7"/>
      <c r="N387" s="7"/>
      <c r="O387" s="76" t="s">
        <v>233</v>
      </c>
      <c r="P387" s="7" t="s">
        <v>645</v>
      </c>
      <c r="Q387" s="7"/>
      <c r="R387" s="7"/>
      <c r="S387" s="7"/>
      <c r="T387" s="7"/>
      <c r="U387" s="7"/>
      <c r="V387" s="7"/>
      <c r="W387" s="7"/>
      <c r="X387" s="7"/>
      <c r="Y387" s="76"/>
      <c r="Z387" s="7" t="s">
        <v>646</v>
      </c>
      <c r="AA387" s="7"/>
      <c r="AB387" s="24"/>
      <c r="AC387" s="24"/>
      <c r="AD387" s="24"/>
      <c r="AE387" s="24"/>
      <c r="AF387" s="24"/>
      <c r="AG387" s="24"/>
    </row>
    <row r="388" spans="1:33" ht="12">
      <c r="A388" s="24"/>
      <c r="B388" s="24"/>
      <c r="C388" s="24"/>
      <c r="D388" s="59"/>
      <c r="E388" s="1"/>
      <c r="F388" s="7"/>
      <c r="G388" s="7"/>
      <c r="H388" s="7"/>
      <c r="I388" s="7"/>
      <c r="J388" s="7"/>
      <c r="K388" s="7"/>
      <c r="L388" s="7"/>
      <c r="M388" s="7"/>
      <c r="N388" s="7"/>
      <c r="O388" s="1"/>
      <c r="P388" s="7"/>
      <c r="Q388" s="7"/>
      <c r="R388" s="7"/>
      <c r="S388" s="7"/>
      <c r="T388" s="7"/>
      <c r="U388" s="7"/>
      <c r="V388" s="7"/>
      <c r="W388" s="7"/>
      <c r="X388" s="7"/>
      <c r="Y388" s="7"/>
      <c r="Z388" s="7"/>
      <c r="AA388" s="7"/>
      <c r="AB388" s="24"/>
      <c r="AC388" s="24"/>
      <c r="AD388" s="24"/>
      <c r="AE388" s="24"/>
      <c r="AF388" s="24"/>
      <c r="AG388" s="24"/>
    </row>
    <row r="389" spans="1:52" ht="12">
      <c r="A389" s="24"/>
      <c r="B389" s="24"/>
      <c r="C389" s="24"/>
      <c r="D389" s="59"/>
      <c r="E389" s="66"/>
      <c r="F389" s="7"/>
      <c r="G389" s="7"/>
      <c r="H389" s="7"/>
      <c r="I389" s="7"/>
      <c r="J389" s="7"/>
      <c r="K389" s="7"/>
      <c r="L389" s="7"/>
      <c r="M389" s="7"/>
      <c r="N389" s="7"/>
      <c r="O389" s="7"/>
      <c r="P389" s="7"/>
      <c r="Q389" s="7"/>
      <c r="R389" s="7"/>
      <c r="S389" s="7"/>
      <c r="T389" s="7"/>
      <c r="U389" s="7"/>
      <c r="V389" s="7"/>
      <c r="W389" s="7"/>
      <c r="X389" s="7"/>
      <c r="Y389" s="7"/>
      <c r="Z389" s="7"/>
      <c r="AA389" s="24"/>
      <c r="AB389" s="24"/>
      <c r="AC389" s="24"/>
      <c r="AD389" s="24"/>
      <c r="AE389" s="24"/>
      <c r="AF389" s="24"/>
      <c r="AG389" s="24"/>
      <c r="AJ389" s="43"/>
      <c r="AK389" s="43"/>
      <c r="AL389" s="43"/>
      <c r="AM389" s="43"/>
      <c r="AN389" s="43"/>
      <c r="AO389" s="43"/>
      <c r="AP389" s="43"/>
      <c r="AQ389" s="43"/>
      <c r="AR389" s="43"/>
      <c r="AS389" s="43"/>
      <c r="AT389" s="43"/>
      <c r="AU389" s="43"/>
      <c r="AV389" s="43"/>
      <c r="AW389" s="43"/>
      <c r="AX389" s="43"/>
      <c r="AY389" s="43"/>
      <c r="AZ389" s="43"/>
    </row>
    <row r="390" spans="1:52" ht="12">
      <c r="A390" s="24"/>
      <c r="B390" s="24"/>
      <c r="C390" s="24"/>
      <c r="D390" s="329" t="s">
        <v>648</v>
      </c>
      <c r="E390" s="67"/>
      <c r="F390" s="23" t="s">
        <v>189</v>
      </c>
      <c r="G390" s="23"/>
      <c r="H390" s="23"/>
      <c r="I390" s="23"/>
      <c r="J390" s="23"/>
      <c r="K390" s="23"/>
      <c r="L390" s="23"/>
      <c r="M390" s="23"/>
      <c r="N390" s="23"/>
      <c r="O390" s="23"/>
      <c r="P390" s="23"/>
      <c r="Q390" s="23"/>
      <c r="R390" s="23"/>
      <c r="S390" s="23"/>
      <c r="T390" s="23"/>
      <c r="U390" s="23"/>
      <c r="V390" s="23"/>
      <c r="W390" s="23"/>
      <c r="X390" s="23"/>
      <c r="Y390" s="23"/>
      <c r="Z390" s="23"/>
      <c r="AA390" s="23"/>
      <c r="AB390" s="23"/>
      <c r="AC390" s="24"/>
      <c r="AD390" s="24"/>
      <c r="AE390" s="24"/>
      <c r="AF390" s="24"/>
      <c r="AG390" s="24"/>
      <c r="AJ390" s="43"/>
      <c r="AK390" s="43"/>
      <c r="AL390" s="43"/>
      <c r="AM390" s="43"/>
      <c r="AN390" s="43"/>
      <c r="AO390" s="43"/>
      <c r="AP390" s="43"/>
      <c r="AQ390" s="43"/>
      <c r="AR390" s="43"/>
      <c r="AS390" s="43"/>
      <c r="AT390" s="43"/>
      <c r="AU390" s="43"/>
      <c r="AV390" s="43"/>
      <c r="AW390" s="43"/>
      <c r="AX390" s="43"/>
      <c r="AY390" s="43"/>
      <c r="AZ390" s="43"/>
    </row>
    <row r="391" spans="1:33" ht="12">
      <c r="A391" s="24"/>
      <c r="B391" s="23"/>
      <c r="C391" s="24"/>
      <c r="D391" s="59"/>
      <c r="E391" s="66"/>
      <c r="F391" s="66"/>
      <c r="G391" s="66"/>
      <c r="H391" s="66"/>
      <c r="I391" s="66"/>
      <c r="J391" s="66"/>
      <c r="K391" s="66"/>
      <c r="L391" s="66"/>
      <c r="M391" s="66"/>
      <c r="N391" s="66"/>
      <c r="O391" s="66"/>
      <c r="P391" s="66"/>
      <c r="Q391" s="66"/>
      <c r="R391" s="66"/>
      <c r="S391" s="66"/>
      <c r="T391" s="66"/>
      <c r="U391" s="66"/>
      <c r="V391" s="66"/>
      <c r="W391" s="66"/>
      <c r="X391" s="66"/>
      <c r="Y391" s="66"/>
      <c r="Z391" s="66"/>
      <c r="AA391" s="24"/>
      <c r="AB391" s="24"/>
      <c r="AC391" s="24"/>
      <c r="AD391" s="24"/>
      <c r="AE391" s="24"/>
      <c r="AF391" s="24"/>
      <c r="AG391" s="24"/>
    </row>
    <row r="392" spans="1:33" ht="12">
      <c r="A392" s="59"/>
      <c r="B392" s="24"/>
      <c r="C392" s="24"/>
      <c r="D392" s="59"/>
      <c r="E392" s="76" t="s">
        <v>233</v>
      </c>
      <c r="F392" s="7" t="s">
        <v>335</v>
      </c>
      <c r="G392" s="7"/>
      <c r="H392" s="7"/>
      <c r="I392" s="7"/>
      <c r="J392" s="7"/>
      <c r="K392" s="7"/>
      <c r="L392" s="7"/>
      <c r="M392" s="7"/>
      <c r="N392" s="7"/>
      <c r="O392" s="76"/>
      <c r="P392" s="7" t="s">
        <v>350</v>
      </c>
      <c r="Q392" s="7"/>
      <c r="R392" s="7"/>
      <c r="S392" s="7"/>
      <c r="T392" s="7"/>
      <c r="U392" s="7"/>
      <c r="V392" s="7"/>
      <c r="W392" s="7"/>
      <c r="X392" s="7"/>
      <c r="Y392" s="7"/>
      <c r="Z392" s="7"/>
      <c r="AA392" s="7"/>
      <c r="AB392" s="24"/>
      <c r="AC392" s="24"/>
      <c r="AD392" s="24"/>
      <c r="AE392" s="24"/>
      <c r="AF392" s="24"/>
      <c r="AG392" s="24"/>
    </row>
    <row r="393" spans="1:33" ht="18" customHeight="1">
      <c r="A393" s="59"/>
      <c r="B393" s="24"/>
      <c r="C393" s="24"/>
      <c r="D393" s="59"/>
      <c r="E393" s="1"/>
      <c r="F393" s="7"/>
      <c r="G393" s="7"/>
      <c r="H393" s="7"/>
      <c r="I393" s="7"/>
      <c r="J393" s="7"/>
      <c r="K393" s="7"/>
      <c r="L393" s="7"/>
      <c r="M393" s="7"/>
      <c r="N393" s="7"/>
      <c r="O393" s="1"/>
      <c r="P393" s="7"/>
      <c r="Q393" s="24" t="s">
        <v>283</v>
      </c>
      <c r="R393" s="24"/>
      <c r="S393" s="24"/>
      <c r="T393" s="24"/>
      <c r="U393" s="691"/>
      <c r="V393" s="691"/>
      <c r="W393" s="691"/>
      <c r="X393" s="691"/>
      <c r="Y393" s="691"/>
      <c r="Z393" s="691"/>
      <c r="AA393" s="691"/>
      <c r="AB393" s="691"/>
      <c r="AC393" s="691"/>
      <c r="AD393" s="24" t="s">
        <v>234</v>
      </c>
      <c r="AE393" s="24"/>
      <c r="AF393" s="24"/>
      <c r="AG393" s="24"/>
    </row>
    <row r="394" spans="1:33" ht="12">
      <c r="A394" s="59"/>
      <c r="B394" s="24"/>
      <c r="C394" s="24"/>
      <c r="D394" s="59"/>
      <c r="E394" s="76"/>
      <c r="F394" s="7" t="s">
        <v>370</v>
      </c>
      <c r="G394" s="7"/>
      <c r="H394" s="7"/>
      <c r="I394" s="7"/>
      <c r="J394" s="7"/>
      <c r="K394" s="7"/>
      <c r="L394" s="7"/>
      <c r="M394" s="7"/>
      <c r="N394" s="7"/>
      <c r="O394" s="24"/>
      <c r="P394" s="24"/>
      <c r="Q394" s="24"/>
      <c r="R394" s="24"/>
      <c r="S394" s="24"/>
      <c r="T394" s="24"/>
      <c r="U394" s="24"/>
      <c r="V394" s="24"/>
      <c r="W394" s="24"/>
      <c r="X394" s="24"/>
      <c r="Y394" s="24"/>
      <c r="Z394" s="24"/>
      <c r="AA394" s="24"/>
      <c r="AB394" s="24"/>
      <c r="AC394" s="24"/>
      <c r="AD394" s="24"/>
      <c r="AE394" s="24"/>
      <c r="AF394" s="24"/>
      <c r="AG394" s="24"/>
    </row>
    <row r="395" spans="1:33" ht="12">
      <c r="A395" s="59"/>
      <c r="B395" s="24"/>
      <c r="C395" s="24"/>
      <c r="D395" s="59"/>
      <c r="E395" s="1"/>
      <c r="F395" s="7"/>
      <c r="G395" s="7"/>
      <c r="H395" s="7"/>
      <c r="I395" s="7"/>
      <c r="J395" s="7"/>
      <c r="K395" s="7"/>
      <c r="L395" s="7"/>
      <c r="M395" s="7"/>
      <c r="N395" s="7"/>
      <c r="O395" s="24"/>
      <c r="P395" s="24"/>
      <c r="Q395" s="24"/>
      <c r="R395" s="24"/>
      <c r="S395" s="24"/>
      <c r="T395" s="24"/>
      <c r="U395" s="24"/>
      <c r="V395" s="24"/>
      <c r="W395" s="24"/>
      <c r="X395" s="24"/>
      <c r="Y395" s="24"/>
      <c r="Z395" s="24"/>
      <c r="AA395" s="24"/>
      <c r="AB395" s="24"/>
      <c r="AC395" s="24"/>
      <c r="AD395" s="24"/>
      <c r="AE395" s="24"/>
      <c r="AF395" s="24"/>
      <c r="AG395" s="24"/>
    </row>
    <row r="396" spans="1:33" ht="12">
      <c r="A396" s="59"/>
      <c r="B396" s="24"/>
      <c r="C396" s="24"/>
      <c r="D396" s="59"/>
      <c r="E396" s="1"/>
      <c r="F396" s="7"/>
      <c r="G396" s="7"/>
      <c r="H396" s="7"/>
      <c r="I396" s="7"/>
      <c r="J396" s="7"/>
      <c r="K396" s="7"/>
      <c r="L396" s="7"/>
      <c r="M396" s="7"/>
      <c r="N396" s="7"/>
      <c r="O396" s="24"/>
      <c r="P396" s="24"/>
      <c r="Q396" s="24"/>
      <c r="R396" s="24"/>
      <c r="S396" s="24"/>
      <c r="T396" s="24"/>
      <c r="U396" s="24"/>
      <c r="V396" s="24"/>
      <c r="W396" s="24"/>
      <c r="X396" s="24"/>
      <c r="Y396" s="24"/>
      <c r="Z396" s="24"/>
      <c r="AA396" s="24"/>
      <c r="AB396" s="24"/>
      <c r="AC396" s="24"/>
      <c r="AD396" s="24"/>
      <c r="AE396" s="24"/>
      <c r="AF396" s="24"/>
      <c r="AG396" s="24"/>
    </row>
    <row r="397" spans="1:33" ht="12">
      <c r="A397" s="59"/>
      <c r="B397" s="24"/>
      <c r="C397" s="24"/>
      <c r="D397" s="329" t="s">
        <v>650</v>
      </c>
      <c r="E397" s="67"/>
      <c r="F397" s="23" t="s">
        <v>673</v>
      </c>
      <c r="G397" s="23"/>
      <c r="H397" s="23"/>
      <c r="I397" s="23"/>
      <c r="J397" s="23"/>
      <c r="K397" s="23"/>
      <c r="L397" s="23"/>
      <c r="M397" s="23"/>
      <c r="N397" s="23"/>
      <c r="O397" s="23"/>
      <c r="P397" s="23"/>
      <c r="Q397" s="23"/>
      <c r="R397" s="23"/>
      <c r="S397" s="23"/>
      <c r="T397" s="23"/>
      <c r="U397" s="23"/>
      <c r="V397" s="23"/>
      <c r="W397" s="23"/>
      <c r="X397" s="23"/>
      <c r="Y397" s="23"/>
      <c r="Z397" s="24"/>
      <c r="AA397" s="24"/>
      <c r="AB397" s="24"/>
      <c r="AC397" s="24"/>
      <c r="AD397" s="24"/>
      <c r="AE397" s="24"/>
      <c r="AF397" s="24"/>
      <c r="AG397" s="24"/>
    </row>
    <row r="398" spans="1:33" ht="12">
      <c r="A398" s="59"/>
      <c r="B398" s="24"/>
      <c r="C398" s="24"/>
      <c r="D398" s="66"/>
      <c r="E398" s="66"/>
      <c r="F398" s="66"/>
      <c r="G398" s="66"/>
      <c r="H398" s="66"/>
      <c r="I398" s="66"/>
      <c r="J398" s="66"/>
      <c r="K398" s="66"/>
      <c r="L398" s="66"/>
      <c r="M398" s="66"/>
      <c r="N398" s="66"/>
      <c r="O398" s="66"/>
      <c r="P398" s="66"/>
      <c r="Q398" s="66"/>
      <c r="R398" s="66"/>
      <c r="S398" s="66"/>
      <c r="T398" s="66"/>
      <c r="U398" s="66"/>
      <c r="V398" s="66"/>
      <c r="W398" s="66"/>
      <c r="X398" s="66"/>
      <c r="Y398" s="66"/>
      <c r="Z398" s="24"/>
      <c r="AA398" s="24"/>
      <c r="AB398" s="24"/>
      <c r="AC398" s="24"/>
      <c r="AD398" s="24"/>
      <c r="AE398" s="24"/>
      <c r="AF398" s="24"/>
      <c r="AG398" s="24"/>
    </row>
    <row r="399" spans="1:33" ht="12">
      <c r="A399" s="59"/>
      <c r="B399" s="24"/>
      <c r="C399" s="24"/>
      <c r="D399" s="66"/>
      <c r="E399" s="76"/>
      <c r="F399" s="7" t="s">
        <v>326</v>
      </c>
      <c r="G399" s="7"/>
      <c r="H399" s="7"/>
      <c r="I399" s="7"/>
      <c r="J399" s="7"/>
      <c r="K399" s="7"/>
      <c r="L399" s="7"/>
      <c r="M399" s="7"/>
      <c r="N399" s="7"/>
      <c r="O399" s="76"/>
      <c r="P399" s="7" t="s">
        <v>327</v>
      </c>
      <c r="Q399" s="7"/>
      <c r="R399" s="7"/>
      <c r="S399" s="7"/>
      <c r="T399" s="7"/>
      <c r="U399" s="7"/>
      <c r="V399" s="7"/>
      <c r="W399" s="7"/>
      <c r="X399" s="7"/>
      <c r="Y399" s="7"/>
      <c r="Z399" s="24"/>
      <c r="AA399" s="24"/>
      <c r="AB399" s="24"/>
      <c r="AC399" s="24"/>
      <c r="AD399" s="24"/>
      <c r="AE399" s="24"/>
      <c r="AF399" s="24"/>
      <c r="AG399" s="24"/>
    </row>
    <row r="400" spans="1:33" ht="12">
      <c r="A400" s="59"/>
      <c r="B400" s="24"/>
      <c r="C400" s="24"/>
      <c r="D400" s="67"/>
      <c r="E400" s="23"/>
      <c r="F400" s="67"/>
      <c r="G400" s="67"/>
      <c r="H400" s="67"/>
      <c r="I400" s="67"/>
      <c r="J400" s="67"/>
      <c r="K400" s="67"/>
      <c r="L400" s="67"/>
      <c r="M400" s="67"/>
      <c r="N400" s="67"/>
      <c r="O400" s="24"/>
      <c r="P400" s="67"/>
      <c r="Q400" s="67"/>
      <c r="R400" s="67"/>
      <c r="S400" s="67"/>
      <c r="T400" s="67"/>
      <c r="U400" s="67"/>
      <c r="V400" s="67"/>
      <c r="W400" s="67"/>
      <c r="X400" s="67"/>
      <c r="Y400" s="67"/>
      <c r="Z400" s="24"/>
      <c r="AA400" s="24"/>
      <c r="AB400" s="24"/>
      <c r="AC400" s="24"/>
      <c r="AD400" s="24"/>
      <c r="AE400" s="24"/>
      <c r="AF400" s="24"/>
      <c r="AG400" s="24"/>
    </row>
    <row r="401" spans="1:33" ht="12">
      <c r="A401" s="59"/>
      <c r="B401" s="24"/>
      <c r="C401" s="24"/>
      <c r="D401" s="66"/>
      <c r="E401" s="76" t="s">
        <v>233</v>
      </c>
      <c r="F401" s="7" t="s">
        <v>349</v>
      </c>
      <c r="G401" s="7"/>
      <c r="H401" s="7"/>
      <c r="I401" s="7"/>
      <c r="J401" s="7"/>
      <c r="K401" s="7"/>
      <c r="L401" s="7"/>
      <c r="M401" s="7"/>
      <c r="N401" s="7"/>
      <c r="O401" s="24"/>
      <c r="P401" s="7"/>
      <c r="Q401" s="24"/>
      <c r="R401" s="24"/>
      <c r="S401" s="24"/>
      <c r="T401" s="24"/>
      <c r="U401" s="24"/>
      <c r="V401" s="24"/>
      <c r="W401" s="24"/>
      <c r="X401" s="24"/>
      <c r="Y401" s="24"/>
      <c r="Z401" s="24"/>
      <c r="AA401" s="24"/>
      <c r="AB401" s="24"/>
      <c r="AC401" s="24"/>
      <c r="AD401" s="24"/>
      <c r="AE401" s="24"/>
      <c r="AF401" s="24"/>
      <c r="AG401" s="24"/>
    </row>
    <row r="402" spans="1:33" ht="12">
      <c r="A402" s="59"/>
      <c r="B402" s="24"/>
      <c r="C402" s="24"/>
      <c r="D402" s="66"/>
      <c r="E402" s="1"/>
      <c r="F402" s="7"/>
      <c r="G402" s="7"/>
      <c r="H402" s="7"/>
      <c r="I402" s="7"/>
      <c r="J402" s="7"/>
      <c r="K402" s="7"/>
      <c r="L402" s="7"/>
      <c r="M402" s="7"/>
      <c r="N402" s="7"/>
      <c r="O402" s="24"/>
      <c r="P402" s="7"/>
      <c r="Q402" s="24"/>
      <c r="R402" s="24"/>
      <c r="S402" s="24"/>
      <c r="T402" s="24"/>
      <c r="U402" s="24"/>
      <c r="V402" s="24"/>
      <c r="W402" s="24"/>
      <c r="X402" s="24"/>
      <c r="Y402" s="24"/>
      <c r="Z402" s="24"/>
      <c r="AA402" s="24"/>
      <c r="AB402" s="24"/>
      <c r="AC402" s="24"/>
      <c r="AD402" s="24"/>
      <c r="AE402" s="24"/>
      <c r="AF402" s="24"/>
      <c r="AG402" s="24"/>
    </row>
    <row r="403" spans="1:52" ht="12">
      <c r="A403" s="59"/>
      <c r="B403" s="24"/>
      <c r="C403" s="24"/>
      <c r="D403" s="59"/>
      <c r="E403" s="66"/>
      <c r="F403" s="7"/>
      <c r="G403" s="7"/>
      <c r="H403" s="7"/>
      <c r="I403" s="7"/>
      <c r="J403" s="7"/>
      <c r="K403" s="7"/>
      <c r="L403" s="7"/>
      <c r="M403" s="7"/>
      <c r="N403" s="7"/>
      <c r="O403" s="7"/>
      <c r="P403" s="7"/>
      <c r="Q403" s="7"/>
      <c r="R403" s="7"/>
      <c r="S403" s="7"/>
      <c r="T403" s="7"/>
      <c r="U403" s="7"/>
      <c r="V403" s="7"/>
      <c r="W403" s="7"/>
      <c r="X403" s="7"/>
      <c r="Y403" s="7"/>
      <c r="Z403" s="7"/>
      <c r="AA403" s="24"/>
      <c r="AB403" s="24"/>
      <c r="AC403" s="24"/>
      <c r="AD403" s="24"/>
      <c r="AE403" s="24"/>
      <c r="AF403" s="24"/>
      <c r="AG403" s="24"/>
      <c r="AJ403" s="43"/>
      <c r="AK403" s="43"/>
      <c r="AL403" s="43"/>
      <c r="AM403" s="43"/>
      <c r="AN403" s="43"/>
      <c r="AO403" s="43"/>
      <c r="AP403" s="43"/>
      <c r="AQ403" s="43"/>
      <c r="AR403" s="43"/>
      <c r="AS403" s="43"/>
      <c r="AT403" s="43"/>
      <c r="AU403" s="43"/>
      <c r="AV403" s="43"/>
      <c r="AW403" s="43"/>
      <c r="AX403" s="43"/>
      <c r="AY403" s="43"/>
      <c r="AZ403" s="43"/>
    </row>
    <row r="404" spans="1:52" ht="12">
      <c r="A404" s="59"/>
      <c r="B404" s="24"/>
      <c r="C404" s="24"/>
      <c r="D404" s="329" t="s">
        <v>649</v>
      </c>
      <c r="E404" s="67"/>
      <c r="F404" s="23" t="s">
        <v>190</v>
      </c>
      <c r="G404" s="23"/>
      <c r="H404" s="23"/>
      <c r="I404" s="23"/>
      <c r="J404" s="23"/>
      <c r="K404" s="23"/>
      <c r="L404" s="23"/>
      <c r="M404" s="23"/>
      <c r="N404" s="23"/>
      <c r="O404" s="23"/>
      <c r="P404" s="23"/>
      <c r="Q404" s="23"/>
      <c r="R404" s="23"/>
      <c r="S404" s="23"/>
      <c r="T404" s="23"/>
      <c r="U404" s="23"/>
      <c r="V404" s="23"/>
      <c r="W404" s="23"/>
      <c r="X404" s="23"/>
      <c r="Y404" s="23"/>
      <c r="Z404" s="23"/>
      <c r="AA404" s="23"/>
      <c r="AB404" s="23"/>
      <c r="AC404" s="24"/>
      <c r="AD404" s="24"/>
      <c r="AE404" s="24"/>
      <c r="AF404" s="24"/>
      <c r="AG404" s="24"/>
      <c r="AJ404" s="43"/>
      <c r="AK404" s="43"/>
      <c r="AL404" s="43"/>
      <c r="AM404" s="43"/>
      <c r="AN404" s="43"/>
      <c r="AO404" s="43"/>
      <c r="AP404" s="43"/>
      <c r="AQ404" s="43"/>
      <c r="AR404" s="43"/>
      <c r="AS404" s="43"/>
      <c r="AT404" s="43"/>
      <c r="AU404" s="43"/>
      <c r="AV404" s="43"/>
      <c r="AW404" s="43"/>
      <c r="AX404" s="43"/>
      <c r="AY404" s="43"/>
      <c r="AZ404" s="43"/>
    </row>
    <row r="405" spans="1:33" ht="12">
      <c r="A405" s="59"/>
      <c r="B405" s="23"/>
      <c r="C405" s="24"/>
      <c r="D405" s="59"/>
      <c r="E405" s="66"/>
      <c r="F405" s="66"/>
      <c r="G405" s="66"/>
      <c r="H405" s="66"/>
      <c r="I405" s="66"/>
      <c r="J405" s="66"/>
      <c r="K405" s="66"/>
      <c r="L405" s="66"/>
      <c r="M405" s="66"/>
      <c r="N405" s="66"/>
      <c r="O405" s="66"/>
      <c r="P405" s="66"/>
      <c r="Q405" s="66"/>
      <c r="R405" s="66"/>
      <c r="S405" s="66"/>
      <c r="T405" s="66"/>
      <c r="U405" s="66"/>
      <c r="V405" s="66"/>
      <c r="W405" s="66"/>
      <c r="X405" s="66"/>
      <c r="Y405" s="66"/>
      <c r="Z405" s="66"/>
      <c r="AA405" s="24"/>
      <c r="AB405" s="24"/>
      <c r="AC405" s="24"/>
      <c r="AD405" s="24"/>
      <c r="AE405" s="24"/>
      <c r="AF405" s="24"/>
      <c r="AG405" s="24"/>
    </row>
    <row r="406" spans="1:33" ht="12">
      <c r="A406" s="59"/>
      <c r="B406" s="24"/>
      <c r="C406" s="24"/>
      <c r="D406" s="59"/>
      <c r="E406" s="76"/>
      <c r="F406" s="7" t="s">
        <v>335</v>
      </c>
      <c r="G406" s="7"/>
      <c r="H406" s="7"/>
      <c r="I406" s="7"/>
      <c r="J406" s="7"/>
      <c r="K406" s="7"/>
      <c r="L406" s="7"/>
      <c r="M406" s="7"/>
      <c r="N406" s="7"/>
      <c r="O406" s="76" t="s">
        <v>233</v>
      </c>
      <c r="P406" s="7" t="s">
        <v>350</v>
      </c>
      <c r="Q406" s="7"/>
      <c r="R406" s="7"/>
      <c r="S406" s="7"/>
      <c r="T406" s="7"/>
      <c r="U406" s="7"/>
      <c r="V406" s="7"/>
      <c r="W406" s="7"/>
      <c r="X406" s="7"/>
      <c r="Y406" s="7"/>
      <c r="Z406" s="7"/>
      <c r="AA406" s="7"/>
      <c r="AB406" s="24"/>
      <c r="AC406" s="24"/>
      <c r="AD406" s="24"/>
      <c r="AE406" s="24"/>
      <c r="AF406" s="24"/>
      <c r="AG406" s="24"/>
    </row>
    <row r="407" spans="1:33" ht="18" customHeight="1">
      <c r="A407" s="59"/>
      <c r="B407" s="24"/>
      <c r="C407" s="24"/>
      <c r="D407" s="59"/>
      <c r="E407" s="1"/>
      <c r="F407" s="7"/>
      <c r="G407" s="7"/>
      <c r="H407" s="7"/>
      <c r="I407" s="7"/>
      <c r="J407" s="7"/>
      <c r="K407" s="7"/>
      <c r="L407" s="7"/>
      <c r="M407" s="7"/>
      <c r="N407" s="7"/>
      <c r="O407" s="1"/>
      <c r="P407" s="7"/>
      <c r="Q407" s="24" t="s">
        <v>283</v>
      </c>
      <c r="R407" s="24"/>
      <c r="S407" s="24"/>
      <c r="T407" s="24"/>
      <c r="U407" s="459" t="s">
        <v>365</v>
      </c>
      <c r="V407" s="459"/>
      <c r="W407" s="459"/>
      <c r="X407" s="459"/>
      <c r="Y407" s="459"/>
      <c r="Z407" s="459"/>
      <c r="AA407" s="459"/>
      <c r="AB407" s="459"/>
      <c r="AC407" s="459"/>
      <c r="AD407" s="24" t="s">
        <v>234</v>
      </c>
      <c r="AE407" s="24"/>
      <c r="AF407" s="24"/>
      <c r="AG407" s="24"/>
    </row>
    <row r="408" spans="1:33" ht="12">
      <c r="A408" s="59"/>
      <c r="B408" s="24"/>
      <c r="C408" s="24"/>
      <c r="D408" s="59"/>
      <c r="E408" s="76"/>
      <c r="F408" s="7" t="s">
        <v>370</v>
      </c>
      <c r="G408" s="7"/>
      <c r="H408" s="7"/>
      <c r="I408" s="7"/>
      <c r="J408" s="7"/>
      <c r="K408" s="7"/>
      <c r="L408" s="7"/>
      <c r="M408" s="7"/>
      <c r="N408" s="7"/>
      <c r="O408" s="24"/>
      <c r="P408" s="24"/>
      <c r="Q408" s="24"/>
      <c r="R408" s="24"/>
      <c r="S408" s="24"/>
      <c r="T408" s="24"/>
      <c r="U408" s="24"/>
      <c r="V408" s="24"/>
      <c r="W408" s="24"/>
      <c r="X408" s="24"/>
      <c r="Y408" s="24"/>
      <c r="Z408" s="24"/>
      <c r="AA408" s="24"/>
      <c r="AB408" s="24"/>
      <c r="AC408" s="24"/>
      <c r="AD408" s="24"/>
      <c r="AE408" s="24"/>
      <c r="AF408" s="24"/>
      <c r="AG408" s="24"/>
    </row>
    <row r="409" spans="1:33" ht="12">
      <c r="A409" s="59"/>
      <c r="B409" s="24"/>
      <c r="C409" s="24"/>
      <c r="D409" s="59"/>
      <c r="E409" s="1"/>
      <c r="F409" s="7"/>
      <c r="G409" s="7"/>
      <c r="H409" s="7"/>
      <c r="I409" s="7"/>
      <c r="J409" s="7"/>
      <c r="K409" s="7"/>
      <c r="L409" s="7"/>
      <c r="M409" s="7"/>
      <c r="N409" s="7"/>
      <c r="O409" s="24"/>
      <c r="P409" s="24"/>
      <c r="Q409" s="24"/>
      <c r="R409" s="24"/>
      <c r="S409" s="24"/>
      <c r="T409" s="24"/>
      <c r="U409" s="24"/>
      <c r="V409" s="24"/>
      <c r="W409" s="24"/>
      <c r="X409" s="24"/>
      <c r="Y409" s="24"/>
      <c r="Z409" s="24"/>
      <c r="AA409" s="24"/>
      <c r="AB409" s="24"/>
      <c r="AC409" s="24"/>
      <c r="AD409" s="24"/>
      <c r="AE409" s="24"/>
      <c r="AF409" s="24"/>
      <c r="AG409" s="24"/>
    </row>
    <row r="410" spans="1:52" ht="12">
      <c r="A410" s="59"/>
      <c r="B410" s="24"/>
      <c r="C410" s="24"/>
      <c r="D410" s="59"/>
      <c r="E410" s="66"/>
      <c r="F410" s="7"/>
      <c r="G410" s="7"/>
      <c r="H410" s="7"/>
      <c r="I410" s="7"/>
      <c r="J410" s="7"/>
      <c r="K410" s="7"/>
      <c r="L410" s="7"/>
      <c r="M410" s="7"/>
      <c r="N410" s="7"/>
      <c r="O410" s="7"/>
      <c r="P410" s="7"/>
      <c r="Q410" s="7"/>
      <c r="R410" s="7"/>
      <c r="S410" s="7"/>
      <c r="T410" s="7"/>
      <c r="U410" s="7"/>
      <c r="V410" s="7"/>
      <c r="W410" s="7"/>
      <c r="X410" s="7"/>
      <c r="Y410" s="7"/>
      <c r="Z410" s="7"/>
      <c r="AA410" s="24"/>
      <c r="AB410" s="24"/>
      <c r="AC410" s="24"/>
      <c r="AD410" s="24"/>
      <c r="AE410" s="24"/>
      <c r="AF410" s="24"/>
      <c r="AG410" s="24"/>
      <c r="AJ410" s="43"/>
      <c r="AK410" s="43"/>
      <c r="AL410" s="43"/>
      <c r="AM410" s="43"/>
      <c r="AN410" s="43"/>
      <c r="AO410" s="43"/>
      <c r="AP410" s="43"/>
      <c r="AQ410" s="43"/>
      <c r="AR410" s="43"/>
      <c r="AS410" s="43"/>
      <c r="AT410" s="43"/>
      <c r="AU410" s="43"/>
      <c r="AV410" s="43"/>
      <c r="AW410" s="43"/>
      <c r="AX410" s="43"/>
      <c r="AY410" s="43"/>
      <c r="AZ410" s="43"/>
    </row>
    <row r="411" spans="1:52" ht="12">
      <c r="A411" s="59"/>
      <c r="B411" s="24"/>
      <c r="C411" s="24"/>
      <c r="D411" s="329" t="s">
        <v>651</v>
      </c>
      <c r="E411" s="67"/>
      <c r="F411" s="23" t="s">
        <v>674</v>
      </c>
      <c r="G411" s="23"/>
      <c r="H411" s="23"/>
      <c r="I411" s="23"/>
      <c r="J411" s="23"/>
      <c r="K411" s="23"/>
      <c r="L411" s="23"/>
      <c r="M411" s="23"/>
      <c r="N411" s="23"/>
      <c r="O411" s="23"/>
      <c r="P411" s="23"/>
      <c r="Q411" s="23"/>
      <c r="R411" s="23"/>
      <c r="S411" s="23"/>
      <c r="T411" s="23"/>
      <c r="U411" s="23"/>
      <c r="V411" s="23"/>
      <c r="W411" s="23"/>
      <c r="X411" s="23"/>
      <c r="Y411" s="23"/>
      <c r="Z411" s="23"/>
      <c r="AA411" s="23"/>
      <c r="AB411" s="23"/>
      <c r="AC411" s="24"/>
      <c r="AD411" s="24"/>
      <c r="AE411" s="24"/>
      <c r="AF411" s="24"/>
      <c r="AG411" s="24"/>
      <c r="AJ411" s="43"/>
      <c r="AK411" s="43"/>
      <c r="AL411" s="43"/>
      <c r="AM411" s="43"/>
      <c r="AN411" s="43"/>
      <c r="AO411" s="43"/>
      <c r="AP411" s="43"/>
      <c r="AQ411" s="43"/>
      <c r="AR411" s="43"/>
      <c r="AS411" s="43"/>
      <c r="AT411" s="43"/>
      <c r="AU411" s="43"/>
      <c r="AV411" s="43"/>
      <c r="AW411" s="43"/>
      <c r="AX411" s="43"/>
      <c r="AY411" s="43"/>
      <c r="AZ411" s="43"/>
    </row>
    <row r="412" spans="1:33" ht="12">
      <c r="A412" s="59"/>
      <c r="B412" s="23"/>
      <c r="C412" s="24"/>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24"/>
      <c r="AB412" s="24"/>
      <c r="AC412" s="24"/>
      <c r="AD412" s="24"/>
      <c r="AE412" s="24"/>
      <c r="AF412" s="24"/>
      <c r="AG412" s="24"/>
    </row>
    <row r="413" spans="1:33" ht="12">
      <c r="A413" s="59"/>
      <c r="B413" s="24"/>
      <c r="C413" s="24"/>
      <c r="D413" s="66"/>
      <c r="E413" s="87" t="s">
        <v>233</v>
      </c>
      <c r="F413" s="7" t="s">
        <v>326</v>
      </c>
      <c r="G413" s="7"/>
      <c r="H413" s="7"/>
      <c r="I413" s="7"/>
      <c r="J413" s="7"/>
      <c r="K413" s="7"/>
      <c r="L413" s="7"/>
      <c r="M413" s="7"/>
      <c r="N413" s="7"/>
      <c r="O413" s="76"/>
      <c r="P413" s="7" t="s">
        <v>327</v>
      </c>
      <c r="Q413" s="7"/>
      <c r="R413" s="7"/>
      <c r="S413" s="7"/>
      <c r="T413" s="7"/>
      <c r="U413" s="7"/>
      <c r="V413" s="7"/>
      <c r="W413" s="7"/>
      <c r="X413" s="7"/>
      <c r="Y413" s="7"/>
      <c r="Z413" s="7"/>
      <c r="AA413" s="7"/>
      <c r="AB413" s="24"/>
      <c r="AC413" s="24"/>
      <c r="AD413" s="24"/>
      <c r="AE413" s="24"/>
      <c r="AF413" s="24"/>
      <c r="AG413" s="24"/>
    </row>
    <row r="414" spans="1:33" ht="12">
      <c r="A414" s="59"/>
      <c r="B414" s="24"/>
      <c r="C414" s="24"/>
      <c r="D414" s="67"/>
      <c r="E414" s="23"/>
      <c r="F414" s="67"/>
      <c r="G414" s="67"/>
      <c r="H414" s="67"/>
      <c r="I414" s="67"/>
      <c r="J414" s="67"/>
      <c r="K414" s="67"/>
      <c r="L414" s="67"/>
      <c r="M414" s="67"/>
      <c r="N414" s="67"/>
      <c r="O414" s="24"/>
      <c r="P414" s="67"/>
      <c r="Q414" s="67"/>
      <c r="R414" s="67"/>
      <c r="S414" s="67"/>
      <c r="T414" s="67"/>
      <c r="U414" s="67"/>
      <c r="V414" s="67"/>
      <c r="W414" s="67"/>
      <c r="X414" s="67"/>
      <c r="Y414" s="67"/>
      <c r="Z414" s="67"/>
      <c r="AA414" s="67"/>
      <c r="AB414" s="24"/>
      <c r="AC414" s="24"/>
      <c r="AD414" s="24"/>
      <c r="AE414" s="24"/>
      <c r="AF414" s="24"/>
      <c r="AG414" s="24"/>
    </row>
    <row r="415" spans="1:33" ht="12">
      <c r="A415" s="59"/>
      <c r="B415" s="24"/>
      <c r="C415" s="24"/>
      <c r="D415" s="66"/>
      <c r="E415" s="76"/>
      <c r="F415" s="7" t="s">
        <v>349</v>
      </c>
      <c r="G415" s="7"/>
      <c r="H415" s="7"/>
      <c r="I415" s="7"/>
      <c r="J415" s="7"/>
      <c r="K415" s="7"/>
      <c r="L415" s="7"/>
      <c r="M415" s="7"/>
      <c r="N415" s="7"/>
      <c r="O415" s="24"/>
      <c r="P415" s="7"/>
      <c r="Q415" s="24"/>
      <c r="R415" s="24"/>
      <c r="S415" s="24"/>
      <c r="T415" s="24"/>
      <c r="U415" s="24"/>
      <c r="V415" s="24"/>
      <c r="W415" s="24"/>
      <c r="X415" s="24"/>
      <c r="Y415" s="24"/>
      <c r="Z415" s="24"/>
      <c r="AA415" s="24"/>
      <c r="AB415" s="24"/>
      <c r="AC415" s="24"/>
      <c r="AD415" s="24"/>
      <c r="AE415" s="24"/>
      <c r="AF415" s="24"/>
      <c r="AG415" s="24"/>
    </row>
    <row r="416" spans="1:33" ht="12">
      <c r="A416" s="59"/>
      <c r="B416" s="24"/>
      <c r="C416" s="24"/>
      <c r="D416" s="66"/>
      <c r="E416" s="1"/>
      <c r="F416" s="7"/>
      <c r="G416" s="7"/>
      <c r="H416" s="7"/>
      <c r="I416" s="7"/>
      <c r="J416" s="7"/>
      <c r="K416" s="7"/>
      <c r="L416" s="7"/>
      <c r="M416" s="7"/>
      <c r="N416" s="7"/>
      <c r="O416" s="24"/>
      <c r="P416" s="7"/>
      <c r="Q416" s="24"/>
      <c r="R416" s="24"/>
      <c r="S416" s="24"/>
      <c r="T416" s="24"/>
      <c r="U416" s="24"/>
      <c r="V416" s="24"/>
      <c r="W416" s="24"/>
      <c r="X416" s="24"/>
      <c r="Y416" s="24"/>
      <c r="Z416" s="24"/>
      <c r="AA416" s="24"/>
      <c r="AB416" s="24"/>
      <c r="AC416" s="24"/>
      <c r="AD416" s="24"/>
      <c r="AE416" s="24"/>
      <c r="AF416" s="24"/>
      <c r="AG416" s="24"/>
    </row>
    <row r="417" spans="1:46" ht="12" customHeight="1">
      <c r="A417" s="23"/>
      <c r="B417" s="24"/>
      <c r="C417" s="24"/>
      <c r="D417" s="66"/>
      <c r="E417" s="66"/>
      <c r="F417" s="7"/>
      <c r="G417" s="7"/>
      <c r="H417" s="7"/>
      <c r="I417" s="7"/>
      <c r="J417" s="7"/>
      <c r="K417" s="7"/>
      <c r="L417" s="7"/>
      <c r="M417" s="7"/>
      <c r="N417" s="7"/>
      <c r="O417" s="24"/>
      <c r="P417" s="24"/>
      <c r="Q417" s="24"/>
      <c r="R417" s="24"/>
      <c r="S417" s="24"/>
      <c r="T417" s="24"/>
      <c r="U417" s="24"/>
      <c r="V417" s="24"/>
      <c r="W417" s="24"/>
      <c r="X417" s="24"/>
      <c r="Y417" s="24"/>
      <c r="Z417" s="24"/>
      <c r="AA417" s="24"/>
      <c r="AB417" s="24"/>
      <c r="AC417" s="24"/>
      <c r="AD417" s="24"/>
      <c r="AE417" s="24"/>
      <c r="AF417" s="24"/>
      <c r="AG417" s="24"/>
      <c r="AK417" s="68"/>
      <c r="AL417" s="68"/>
      <c r="AM417" s="68"/>
      <c r="AN417" s="68"/>
      <c r="AQ417" s="68"/>
      <c r="AR417" s="68"/>
      <c r="AS417" s="68"/>
      <c r="AT417" s="68"/>
    </row>
    <row r="418" spans="1:46" ht="12" customHeight="1">
      <c r="A418" s="23"/>
      <c r="B418" s="24"/>
      <c r="C418" s="24"/>
      <c r="D418" s="59" t="s">
        <v>652</v>
      </c>
      <c r="E418" s="66"/>
      <c r="F418" s="7" t="s">
        <v>375</v>
      </c>
      <c r="G418" s="7"/>
      <c r="H418" s="7"/>
      <c r="I418" s="7"/>
      <c r="J418" s="7"/>
      <c r="K418" s="7"/>
      <c r="L418" s="7"/>
      <c r="M418" s="7"/>
      <c r="N418" s="7"/>
      <c r="O418" s="24"/>
      <c r="P418" s="24"/>
      <c r="Q418" s="24"/>
      <c r="R418" s="24"/>
      <c r="S418" s="24"/>
      <c r="T418" s="24"/>
      <c r="U418" s="24"/>
      <c r="V418" s="24"/>
      <c r="W418" s="24"/>
      <c r="X418" s="24"/>
      <c r="Y418" s="24"/>
      <c r="Z418" s="24"/>
      <c r="AA418" s="24"/>
      <c r="AB418" s="24"/>
      <c r="AC418" s="24"/>
      <c r="AD418" s="24"/>
      <c r="AE418" s="24"/>
      <c r="AF418" s="24"/>
      <c r="AG418" s="24"/>
      <c r="AK418" s="68"/>
      <c r="AL418" s="68"/>
      <c r="AM418" s="68"/>
      <c r="AN418" s="68"/>
      <c r="AQ418" s="68"/>
      <c r="AR418" s="68"/>
      <c r="AS418" s="68"/>
      <c r="AT418" s="68"/>
    </row>
    <row r="419" spans="1:46" ht="12" customHeight="1">
      <c r="A419" s="23"/>
      <c r="B419" s="24"/>
      <c r="C419" s="24"/>
      <c r="D419" s="59"/>
      <c r="E419" s="66"/>
      <c r="F419" s="7"/>
      <c r="G419" s="7"/>
      <c r="H419" s="7"/>
      <c r="I419" s="7"/>
      <c r="J419" s="7"/>
      <c r="K419" s="7"/>
      <c r="L419" s="7"/>
      <c r="M419" s="7"/>
      <c r="N419" s="7"/>
      <c r="O419" s="24"/>
      <c r="P419" s="24"/>
      <c r="Q419" s="24"/>
      <c r="R419" s="24"/>
      <c r="S419" s="24"/>
      <c r="T419" s="24"/>
      <c r="U419" s="24"/>
      <c r="V419" s="24"/>
      <c r="W419" s="24"/>
      <c r="X419" s="24"/>
      <c r="Y419" s="24"/>
      <c r="Z419" s="24"/>
      <c r="AA419" s="24"/>
      <c r="AB419" s="24"/>
      <c r="AC419" s="24"/>
      <c r="AD419" s="24"/>
      <c r="AE419" s="24"/>
      <c r="AF419" s="24"/>
      <c r="AG419" s="24"/>
      <c r="AK419" s="68"/>
      <c r="AL419" s="68"/>
      <c r="AM419" s="68"/>
      <c r="AN419" s="68"/>
      <c r="AQ419" s="68"/>
      <c r="AR419" s="68"/>
      <c r="AS419" s="68"/>
      <c r="AT419" s="68"/>
    </row>
    <row r="420" spans="1:46" ht="12" customHeight="1">
      <c r="A420" s="23"/>
      <c r="B420" s="24"/>
      <c r="C420" s="24"/>
      <c r="D420" s="59"/>
      <c r="E420" s="87" t="s">
        <v>233</v>
      </c>
      <c r="F420" s="7" t="s">
        <v>376</v>
      </c>
      <c r="G420" s="7"/>
      <c r="H420" s="7"/>
      <c r="I420" s="7"/>
      <c r="J420" s="7"/>
      <c r="K420" s="7"/>
      <c r="L420" s="7"/>
      <c r="M420" s="7"/>
      <c r="N420" s="7"/>
      <c r="O420" s="76"/>
      <c r="P420" s="24" t="s">
        <v>377</v>
      </c>
      <c r="Q420" s="24"/>
      <c r="R420" s="24"/>
      <c r="S420" s="24"/>
      <c r="T420" s="24"/>
      <c r="U420" s="24"/>
      <c r="V420" s="24"/>
      <c r="W420" s="24"/>
      <c r="X420" s="24"/>
      <c r="Y420" s="24"/>
      <c r="Z420" s="24"/>
      <c r="AA420" s="24"/>
      <c r="AB420" s="24"/>
      <c r="AC420" s="24"/>
      <c r="AD420" s="24"/>
      <c r="AE420" s="24"/>
      <c r="AF420" s="24"/>
      <c r="AG420" s="24"/>
      <c r="AK420" s="68"/>
      <c r="AL420" s="68"/>
      <c r="AM420" s="68"/>
      <c r="AN420" s="68"/>
      <c r="AQ420" s="68"/>
      <c r="AR420" s="68"/>
      <c r="AS420" s="68"/>
      <c r="AT420" s="68"/>
    </row>
    <row r="421" spans="1:46" ht="12" customHeight="1">
      <c r="A421" s="23"/>
      <c r="B421" s="24"/>
      <c r="C421" s="24"/>
      <c r="D421" s="59"/>
      <c r="E421" s="23"/>
      <c r="F421" s="67"/>
      <c r="G421" s="67"/>
      <c r="H421" s="67"/>
      <c r="I421" s="67"/>
      <c r="J421" s="67"/>
      <c r="K421" s="67"/>
      <c r="L421" s="67"/>
      <c r="M421" s="67"/>
      <c r="N421" s="67"/>
      <c r="O421" s="24"/>
      <c r="P421" s="24"/>
      <c r="Q421" s="24"/>
      <c r="R421" s="24"/>
      <c r="S421" s="24"/>
      <c r="T421" s="24"/>
      <c r="U421" s="24"/>
      <c r="V421" s="24"/>
      <c r="W421" s="24"/>
      <c r="X421" s="24"/>
      <c r="Y421" s="24"/>
      <c r="Z421" s="24"/>
      <c r="AA421" s="24"/>
      <c r="AB421" s="24"/>
      <c r="AC421" s="24"/>
      <c r="AD421" s="24"/>
      <c r="AE421" s="24"/>
      <c r="AF421" s="24"/>
      <c r="AG421" s="24"/>
      <c r="AK421" s="68"/>
      <c r="AL421" s="68"/>
      <c r="AM421" s="68"/>
      <c r="AN421" s="68"/>
      <c r="AQ421" s="68"/>
      <c r="AR421" s="68"/>
      <c r="AS421" s="68"/>
      <c r="AT421" s="68"/>
    </row>
    <row r="422" spans="1:46" ht="12" customHeight="1">
      <c r="A422" s="23"/>
      <c r="B422" s="24"/>
      <c r="C422" s="24"/>
      <c r="D422" s="59"/>
      <c r="E422" s="76"/>
      <c r="F422" s="7" t="s">
        <v>378</v>
      </c>
      <c r="G422" s="7"/>
      <c r="H422" s="7"/>
      <c r="I422" s="7"/>
      <c r="J422" s="7"/>
      <c r="K422" s="7"/>
      <c r="L422" s="7"/>
      <c r="M422" s="7"/>
      <c r="N422" s="7"/>
      <c r="O422" s="76"/>
      <c r="P422" s="24" t="s">
        <v>383</v>
      </c>
      <c r="Q422" s="24"/>
      <c r="R422" s="24"/>
      <c r="S422" s="24"/>
      <c r="T422" s="24"/>
      <c r="U422" s="24"/>
      <c r="V422" s="24"/>
      <c r="W422" s="24"/>
      <c r="X422" s="24"/>
      <c r="Y422" s="24"/>
      <c r="Z422" s="24"/>
      <c r="AA422" s="24"/>
      <c r="AB422" s="24"/>
      <c r="AC422" s="24"/>
      <c r="AD422" s="24"/>
      <c r="AE422" s="24"/>
      <c r="AF422" s="24"/>
      <c r="AG422" s="24"/>
      <c r="AK422" s="68"/>
      <c r="AL422" s="68"/>
      <c r="AM422" s="68"/>
      <c r="AN422" s="68"/>
      <c r="AQ422" s="68"/>
      <c r="AR422" s="68"/>
      <c r="AS422" s="68"/>
      <c r="AT422" s="68"/>
    </row>
    <row r="423" spans="1:46" ht="12" customHeight="1">
      <c r="A423" s="23"/>
      <c r="B423" s="24"/>
      <c r="C423" s="24"/>
      <c r="D423" s="59"/>
      <c r="E423" s="1"/>
      <c r="F423" s="7"/>
      <c r="G423" s="7"/>
      <c r="H423" s="7"/>
      <c r="I423" s="7"/>
      <c r="J423" s="7"/>
      <c r="K423" s="7"/>
      <c r="L423" s="7"/>
      <c r="M423" s="7"/>
      <c r="N423" s="7"/>
      <c r="O423" s="1"/>
      <c r="P423" s="24"/>
      <c r="Q423" s="24"/>
      <c r="R423" s="24"/>
      <c r="S423" s="24"/>
      <c r="T423" s="24"/>
      <c r="U423" s="24"/>
      <c r="V423" s="24"/>
      <c r="W423" s="24"/>
      <c r="X423" s="24"/>
      <c r="Y423" s="24"/>
      <c r="Z423" s="24"/>
      <c r="AA423" s="24"/>
      <c r="AB423" s="24"/>
      <c r="AC423" s="24"/>
      <c r="AD423" s="24"/>
      <c r="AE423" s="24"/>
      <c r="AF423" s="24"/>
      <c r="AG423" s="24"/>
      <c r="AK423" s="68"/>
      <c r="AL423" s="68"/>
      <c r="AM423" s="68"/>
      <c r="AN423" s="68"/>
      <c r="AQ423" s="68"/>
      <c r="AR423" s="68"/>
      <c r="AS423" s="68"/>
      <c r="AT423" s="68"/>
    </row>
    <row r="424" spans="1:46" ht="12" customHeight="1">
      <c r="A424" s="23"/>
      <c r="B424" s="24"/>
      <c r="C424" s="24"/>
      <c r="D424" s="59"/>
      <c r="E424" s="66"/>
      <c r="F424" s="7"/>
      <c r="G424" s="7"/>
      <c r="H424" s="7"/>
      <c r="I424" s="7"/>
      <c r="J424" s="7"/>
      <c r="K424" s="7"/>
      <c r="L424" s="7"/>
      <c r="M424" s="7"/>
      <c r="N424" s="7"/>
      <c r="O424" s="24"/>
      <c r="P424" s="24"/>
      <c r="Q424" s="24"/>
      <c r="R424" s="24"/>
      <c r="S424" s="24"/>
      <c r="T424" s="24"/>
      <c r="U424" s="24"/>
      <c r="V424" s="24"/>
      <c r="W424" s="24"/>
      <c r="X424" s="24"/>
      <c r="Y424" s="24"/>
      <c r="Z424" s="24"/>
      <c r="AA424" s="24"/>
      <c r="AB424" s="24"/>
      <c r="AC424" s="24"/>
      <c r="AD424" s="24"/>
      <c r="AE424" s="24"/>
      <c r="AF424" s="24"/>
      <c r="AG424" s="24"/>
      <c r="AK424" s="68"/>
      <c r="AL424" s="68"/>
      <c r="AM424" s="68"/>
      <c r="AN424" s="68"/>
      <c r="AQ424" s="68"/>
      <c r="AR424" s="68"/>
      <c r="AS424" s="68"/>
      <c r="AT424" s="68"/>
    </row>
    <row r="425" spans="1:46" ht="12" customHeight="1">
      <c r="A425" s="23"/>
      <c r="B425" s="24"/>
      <c r="C425" s="24"/>
      <c r="D425" s="59" t="s">
        <v>653</v>
      </c>
      <c r="E425" s="66"/>
      <c r="F425" s="7" t="s">
        <v>379</v>
      </c>
      <c r="G425" s="7"/>
      <c r="H425" s="7"/>
      <c r="I425" s="7"/>
      <c r="J425" s="7"/>
      <c r="K425" s="7"/>
      <c r="L425" s="7"/>
      <c r="M425" s="7"/>
      <c r="N425" s="7"/>
      <c r="O425" s="24"/>
      <c r="P425" s="24"/>
      <c r="Q425" s="24"/>
      <c r="R425" s="24"/>
      <c r="S425" s="24"/>
      <c r="T425" s="24"/>
      <c r="U425" s="24"/>
      <c r="V425" s="24"/>
      <c r="W425" s="24"/>
      <c r="X425" s="24"/>
      <c r="Y425" s="24"/>
      <c r="Z425" s="24"/>
      <c r="AA425" s="24"/>
      <c r="AB425" s="24"/>
      <c r="AC425" s="24"/>
      <c r="AD425" s="24"/>
      <c r="AE425" s="24"/>
      <c r="AF425" s="24"/>
      <c r="AG425" s="24"/>
      <c r="AK425" s="68"/>
      <c r="AL425" s="68"/>
      <c r="AM425" s="68"/>
      <c r="AN425" s="68"/>
      <c r="AQ425" s="68"/>
      <c r="AR425" s="68"/>
      <c r="AS425" s="68"/>
      <c r="AT425" s="68"/>
    </row>
    <row r="426" spans="1:46" ht="12" customHeight="1">
      <c r="A426" s="23"/>
      <c r="B426" s="24"/>
      <c r="C426" s="24"/>
      <c r="D426" s="66"/>
      <c r="E426" s="66"/>
      <c r="F426" s="7"/>
      <c r="G426" s="7"/>
      <c r="H426" s="7"/>
      <c r="I426" s="7"/>
      <c r="J426" s="7"/>
      <c r="K426" s="7"/>
      <c r="L426" s="7"/>
      <c r="M426" s="7"/>
      <c r="N426" s="7"/>
      <c r="O426" s="24"/>
      <c r="P426" s="24"/>
      <c r="Q426" s="24"/>
      <c r="R426" s="24"/>
      <c r="S426" s="24"/>
      <c r="T426" s="24"/>
      <c r="U426" s="24"/>
      <c r="V426" s="24"/>
      <c r="W426" s="24"/>
      <c r="X426" s="24"/>
      <c r="Y426" s="24"/>
      <c r="Z426" s="24"/>
      <c r="AA426" s="24"/>
      <c r="AB426" s="24"/>
      <c r="AC426" s="24"/>
      <c r="AD426" s="24"/>
      <c r="AE426" s="24"/>
      <c r="AF426" s="24"/>
      <c r="AG426" s="24"/>
      <c r="AK426" s="68"/>
      <c r="AL426" s="68"/>
      <c r="AM426" s="68"/>
      <c r="AN426" s="68"/>
      <c r="AQ426" s="68"/>
      <c r="AR426" s="68"/>
      <c r="AS426" s="68"/>
      <c r="AT426" s="68"/>
    </row>
    <row r="427" spans="1:46" ht="12" customHeight="1">
      <c r="A427" s="23"/>
      <c r="B427" s="24"/>
      <c r="C427" s="24"/>
      <c r="D427" s="66"/>
      <c r="E427" s="87" t="s">
        <v>233</v>
      </c>
      <c r="F427" s="7" t="s">
        <v>376</v>
      </c>
      <c r="G427" s="7"/>
      <c r="H427" s="7"/>
      <c r="I427" s="7"/>
      <c r="J427" s="7"/>
      <c r="K427" s="7"/>
      <c r="L427" s="7"/>
      <c r="M427" s="7"/>
      <c r="N427" s="7"/>
      <c r="O427" s="76"/>
      <c r="P427" s="24" t="s">
        <v>377</v>
      </c>
      <c r="Q427" s="24"/>
      <c r="R427" s="24"/>
      <c r="S427" s="24"/>
      <c r="T427" s="24"/>
      <c r="U427" s="24"/>
      <c r="V427" s="24"/>
      <c r="W427" s="24"/>
      <c r="X427" s="24"/>
      <c r="Y427" s="24"/>
      <c r="Z427" s="24"/>
      <c r="AA427" s="24"/>
      <c r="AB427" s="24"/>
      <c r="AC427" s="24"/>
      <c r="AD427" s="24"/>
      <c r="AE427" s="24"/>
      <c r="AF427" s="24"/>
      <c r="AG427" s="24"/>
      <c r="AK427" s="68"/>
      <c r="AL427" s="68"/>
      <c r="AM427" s="68"/>
      <c r="AN427" s="68"/>
      <c r="AQ427" s="68"/>
      <c r="AR427" s="68"/>
      <c r="AS427" s="68"/>
      <c r="AT427" s="68"/>
    </row>
    <row r="428" spans="1:46" ht="12" customHeight="1">
      <c r="A428" s="23"/>
      <c r="B428" s="24"/>
      <c r="C428" s="24"/>
      <c r="D428" s="66"/>
      <c r="E428" s="23"/>
      <c r="F428" s="67"/>
      <c r="G428" s="67"/>
      <c r="H428" s="67"/>
      <c r="I428" s="67"/>
      <c r="J428" s="67"/>
      <c r="K428" s="67"/>
      <c r="L428" s="67"/>
      <c r="M428" s="67"/>
      <c r="N428" s="67"/>
      <c r="O428" s="24"/>
      <c r="P428" s="24"/>
      <c r="Q428" s="24"/>
      <c r="R428" s="24"/>
      <c r="S428" s="24"/>
      <c r="T428" s="24"/>
      <c r="U428" s="24"/>
      <c r="V428" s="24"/>
      <c r="W428" s="24"/>
      <c r="X428" s="24"/>
      <c r="Y428" s="24"/>
      <c r="Z428" s="24"/>
      <c r="AA428" s="24"/>
      <c r="AB428" s="24"/>
      <c r="AC428" s="24"/>
      <c r="AD428" s="24"/>
      <c r="AE428" s="24"/>
      <c r="AF428" s="24"/>
      <c r="AG428" s="24"/>
      <c r="AK428" s="68"/>
      <c r="AL428" s="68"/>
      <c r="AM428" s="68"/>
      <c r="AN428" s="68"/>
      <c r="AQ428" s="68"/>
      <c r="AR428" s="68"/>
      <c r="AS428" s="68"/>
      <c r="AT428" s="68"/>
    </row>
    <row r="429" spans="1:46" ht="12" customHeight="1">
      <c r="A429" s="23"/>
      <c r="B429" s="24"/>
      <c r="C429" s="24"/>
      <c r="D429" s="66"/>
      <c r="E429" s="76"/>
      <c r="F429" s="7" t="s">
        <v>378</v>
      </c>
      <c r="G429" s="7"/>
      <c r="H429" s="7"/>
      <c r="I429" s="7"/>
      <c r="J429" s="7"/>
      <c r="K429" s="7"/>
      <c r="L429" s="7"/>
      <c r="M429" s="7"/>
      <c r="N429" s="7"/>
      <c r="O429" s="76"/>
      <c r="P429" s="24" t="s">
        <v>383</v>
      </c>
      <c r="Q429" s="24"/>
      <c r="R429" s="24"/>
      <c r="S429" s="24"/>
      <c r="T429" s="24"/>
      <c r="U429" s="24"/>
      <c r="V429" s="24"/>
      <c r="W429" s="24"/>
      <c r="X429" s="24"/>
      <c r="Y429" s="24"/>
      <c r="Z429" s="24"/>
      <c r="AA429" s="24"/>
      <c r="AB429" s="24"/>
      <c r="AC429" s="24"/>
      <c r="AD429" s="24"/>
      <c r="AE429" s="24"/>
      <c r="AF429" s="24"/>
      <c r="AG429" s="24"/>
      <c r="AK429" s="68"/>
      <c r="AL429" s="68"/>
      <c r="AM429" s="68"/>
      <c r="AN429" s="68"/>
      <c r="AQ429" s="68"/>
      <c r="AR429" s="68"/>
      <c r="AS429" s="68"/>
      <c r="AT429" s="68"/>
    </row>
    <row r="430" spans="1:46" ht="12" customHeight="1">
      <c r="A430" s="23"/>
      <c r="B430" s="24"/>
      <c r="C430" s="24"/>
      <c r="D430" s="66"/>
      <c r="E430" s="1"/>
      <c r="F430" s="7"/>
      <c r="G430" s="7"/>
      <c r="H430" s="7"/>
      <c r="I430" s="7"/>
      <c r="J430" s="7"/>
      <c r="K430" s="7"/>
      <c r="L430" s="7"/>
      <c r="M430" s="7"/>
      <c r="N430" s="7"/>
      <c r="O430" s="1"/>
      <c r="P430" s="24"/>
      <c r="Q430" s="24"/>
      <c r="R430" s="24"/>
      <c r="S430" s="24"/>
      <c r="T430" s="24"/>
      <c r="U430" s="24"/>
      <c r="V430" s="24"/>
      <c r="W430" s="24"/>
      <c r="X430" s="24"/>
      <c r="Y430" s="24"/>
      <c r="Z430" s="24"/>
      <c r="AA430" s="24"/>
      <c r="AB430" s="24"/>
      <c r="AC430" s="24"/>
      <c r="AD430" s="24"/>
      <c r="AE430" s="24"/>
      <c r="AF430" s="24"/>
      <c r="AG430" s="24"/>
      <c r="AK430" s="68"/>
      <c r="AL430" s="68"/>
      <c r="AM430" s="68"/>
      <c r="AN430" s="68"/>
      <c r="AQ430" s="68"/>
      <c r="AR430" s="68"/>
      <c r="AS430" s="68"/>
      <c r="AT430" s="68"/>
    </row>
    <row r="431" spans="1:46" ht="12" customHeight="1">
      <c r="A431" s="23"/>
      <c r="B431" s="24"/>
      <c r="C431" s="24"/>
      <c r="D431" s="66"/>
      <c r="E431" s="66"/>
      <c r="F431" s="7"/>
      <c r="G431" s="7"/>
      <c r="H431" s="7"/>
      <c r="I431" s="7"/>
      <c r="J431" s="7"/>
      <c r="K431" s="7"/>
      <c r="L431" s="7"/>
      <c r="M431" s="7"/>
      <c r="N431" s="7"/>
      <c r="O431" s="24"/>
      <c r="P431" s="24"/>
      <c r="Q431" s="24"/>
      <c r="R431" s="24"/>
      <c r="S431" s="24"/>
      <c r="T431" s="24"/>
      <c r="U431" s="24"/>
      <c r="V431" s="24"/>
      <c r="W431" s="24"/>
      <c r="X431" s="24"/>
      <c r="Y431" s="24"/>
      <c r="Z431" s="24"/>
      <c r="AA431" s="24"/>
      <c r="AB431" s="24"/>
      <c r="AC431" s="24"/>
      <c r="AD431" s="24"/>
      <c r="AE431" s="24"/>
      <c r="AF431" s="24"/>
      <c r="AG431" s="24"/>
      <c r="AK431" s="68"/>
      <c r="AL431" s="68"/>
      <c r="AM431" s="68"/>
      <c r="AN431" s="68"/>
      <c r="AQ431" s="68"/>
      <c r="AR431" s="68"/>
      <c r="AS431" s="68"/>
      <c r="AT431" s="68"/>
    </row>
    <row r="432" spans="1:46" ht="12" customHeight="1">
      <c r="A432" s="23"/>
      <c r="B432" s="24"/>
      <c r="C432" s="24"/>
      <c r="D432" s="329" t="s">
        <v>654</v>
      </c>
      <c r="E432" s="66"/>
      <c r="F432" s="7" t="s">
        <v>675</v>
      </c>
      <c r="G432" s="7"/>
      <c r="H432" s="7"/>
      <c r="I432" s="7"/>
      <c r="J432" s="7"/>
      <c r="K432" s="7"/>
      <c r="L432" s="7"/>
      <c r="M432" s="7"/>
      <c r="N432" s="7"/>
      <c r="O432" s="24"/>
      <c r="P432" s="24"/>
      <c r="Q432" s="24"/>
      <c r="R432" s="24"/>
      <c r="S432" s="24"/>
      <c r="T432" s="24"/>
      <c r="U432" s="24"/>
      <c r="V432" s="24"/>
      <c r="W432" s="24"/>
      <c r="X432" s="24"/>
      <c r="Y432" s="24"/>
      <c r="Z432" s="24"/>
      <c r="AA432" s="24"/>
      <c r="AB432" s="24"/>
      <c r="AC432" s="24"/>
      <c r="AD432" s="24"/>
      <c r="AE432" s="24"/>
      <c r="AF432" s="24"/>
      <c r="AG432" s="24"/>
      <c r="AK432" s="68"/>
      <c r="AL432" s="68"/>
      <c r="AM432" s="68"/>
      <c r="AN432" s="68"/>
      <c r="AQ432" s="68"/>
      <c r="AR432" s="68"/>
      <c r="AS432" s="68"/>
      <c r="AT432" s="68"/>
    </row>
    <row r="433" spans="1:46" ht="12" customHeight="1">
      <c r="A433" s="23"/>
      <c r="B433" s="24"/>
      <c r="C433" s="24"/>
      <c r="D433" s="66"/>
      <c r="E433" s="66"/>
      <c r="F433" s="7"/>
      <c r="G433" s="7"/>
      <c r="H433" s="7"/>
      <c r="I433" s="7"/>
      <c r="J433" s="7"/>
      <c r="K433" s="7"/>
      <c r="L433" s="7"/>
      <c r="M433" s="7"/>
      <c r="N433" s="7"/>
      <c r="O433" s="24"/>
      <c r="P433" s="24"/>
      <c r="Q433" s="24"/>
      <c r="R433" s="24"/>
      <c r="S433" s="24"/>
      <c r="T433" s="24"/>
      <c r="U433" s="24"/>
      <c r="V433" s="24"/>
      <c r="W433" s="24"/>
      <c r="X433" s="24"/>
      <c r="Y433" s="24"/>
      <c r="Z433" s="24"/>
      <c r="AA433" s="24"/>
      <c r="AB433" s="24"/>
      <c r="AC433" s="24"/>
      <c r="AD433" s="24"/>
      <c r="AE433" s="24"/>
      <c r="AF433" s="24"/>
      <c r="AG433" s="24"/>
      <c r="AK433" s="68"/>
      <c r="AL433" s="68"/>
      <c r="AM433" s="68"/>
      <c r="AN433" s="68"/>
      <c r="AQ433" s="68"/>
      <c r="AR433" s="68"/>
      <c r="AS433" s="68"/>
      <c r="AT433" s="68"/>
    </row>
    <row r="434" spans="1:46" ht="12" customHeight="1">
      <c r="A434" s="23"/>
      <c r="B434" s="24"/>
      <c r="C434" s="24"/>
      <c r="D434" s="66"/>
      <c r="E434" s="87"/>
      <c r="F434" s="7" t="s">
        <v>403</v>
      </c>
      <c r="G434" s="7"/>
      <c r="H434" s="7"/>
      <c r="I434" s="7"/>
      <c r="J434" s="7"/>
      <c r="K434" s="7"/>
      <c r="L434" s="7"/>
      <c r="M434" s="7"/>
      <c r="N434" s="7"/>
      <c r="O434" s="76" t="s">
        <v>233</v>
      </c>
      <c r="P434" s="24" t="s">
        <v>380</v>
      </c>
      <c r="Q434" s="24"/>
      <c r="R434" s="24"/>
      <c r="S434" s="24"/>
      <c r="T434" s="24"/>
      <c r="U434" s="24"/>
      <c r="V434" s="24"/>
      <c r="W434" s="24"/>
      <c r="X434" s="24"/>
      <c r="Y434" s="24"/>
      <c r="Z434" s="24"/>
      <c r="AA434" s="24"/>
      <c r="AB434" s="24"/>
      <c r="AC434" s="24"/>
      <c r="AD434" s="24"/>
      <c r="AE434" s="24"/>
      <c r="AF434" s="24"/>
      <c r="AG434" s="24"/>
      <c r="AK434" s="68"/>
      <c r="AL434" s="68"/>
      <c r="AM434" s="68"/>
      <c r="AN434" s="68"/>
      <c r="AQ434" s="68"/>
      <c r="AR434" s="68"/>
      <c r="AS434" s="68"/>
      <c r="AT434" s="68"/>
    </row>
    <row r="435" spans="1:46" ht="12" customHeight="1">
      <c r="A435" s="23"/>
      <c r="B435" s="24"/>
      <c r="C435" s="24"/>
      <c r="D435" s="66"/>
      <c r="E435" s="23"/>
      <c r="F435" s="67"/>
      <c r="G435" s="67"/>
      <c r="H435" s="67"/>
      <c r="I435" s="67"/>
      <c r="J435" s="67"/>
      <c r="K435" s="67"/>
      <c r="L435" s="67"/>
      <c r="M435" s="67"/>
      <c r="N435" s="67"/>
      <c r="O435" s="24"/>
      <c r="P435" s="24"/>
      <c r="Q435" s="24"/>
      <c r="R435" s="24"/>
      <c r="S435" s="24"/>
      <c r="T435" s="24"/>
      <c r="U435" s="24"/>
      <c r="V435" s="24"/>
      <c r="W435" s="24"/>
      <c r="X435" s="24"/>
      <c r="Y435" s="24"/>
      <c r="Z435" s="24"/>
      <c r="AA435" s="24"/>
      <c r="AB435" s="24"/>
      <c r="AC435" s="24"/>
      <c r="AD435" s="24"/>
      <c r="AE435" s="24"/>
      <c r="AF435" s="24"/>
      <c r="AG435" s="24"/>
      <c r="AK435" s="68"/>
      <c r="AL435" s="68"/>
      <c r="AM435" s="68"/>
      <c r="AN435" s="68"/>
      <c r="AQ435" s="68"/>
      <c r="AR435" s="68"/>
      <c r="AS435" s="68"/>
      <c r="AT435" s="68"/>
    </row>
    <row r="436" spans="1:46" ht="12" customHeight="1">
      <c r="A436" s="23"/>
      <c r="B436" s="24"/>
      <c r="C436" s="24"/>
      <c r="D436" s="66"/>
      <c r="E436" s="76"/>
      <c r="F436" s="7" t="s">
        <v>381</v>
      </c>
      <c r="G436" s="7"/>
      <c r="H436" s="7"/>
      <c r="I436" s="7"/>
      <c r="J436" s="7"/>
      <c r="K436" s="7"/>
      <c r="L436" s="7"/>
      <c r="M436" s="7"/>
      <c r="N436" s="7"/>
      <c r="O436" s="76"/>
      <c r="P436" s="24" t="s">
        <v>382</v>
      </c>
      <c r="Q436" s="24"/>
      <c r="R436" s="24"/>
      <c r="S436" s="24"/>
      <c r="T436" s="24"/>
      <c r="U436" s="24"/>
      <c r="V436" s="24"/>
      <c r="W436" s="24"/>
      <c r="X436" s="24"/>
      <c r="Y436" s="24"/>
      <c r="Z436" s="24"/>
      <c r="AA436" s="24"/>
      <c r="AB436" s="24"/>
      <c r="AC436" s="24"/>
      <c r="AD436" s="24"/>
      <c r="AE436" s="24"/>
      <c r="AF436" s="24"/>
      <c r="AG436" s="24"/>
      <c r="AK436" s="68"/>
      <c r="AL436" s="68"/>
      <c r="AM436" s="68"/>
      <c r="AN436" s="68"/>
      <c r="AQ436" s="68"/>
      <c r="AR436" s="68"/>
      <c r="AS436" s="68"/>
      <c r="AT436" s="68"/>
    </row>
    <row r="437" spans="1:46" ht="12" customHeight="1">
      <c r="A437" s="23"/>
      <c r="B437" s="24"/>
      <c r="C437" s="24"/>
      <c r="D437" s="66"/>
      <c r="E437" s="1"/>
      <c r="F437" s="7"/>
      <c r="G437" s="7"/>
      <c r="H437" s="7"/>
      <c r="I437" s="7"/>
      <c r="J437" s="7"/>
      <c r="K437" s="7"/>
      <c r="L437" s="7"/>
      <c r="M437" s="7"/>
      <c r="N437" s="7"/>
      <c r="O437" s="1"/>
      <c r="P437" s="24"/>
      <c r="Q437" s="24"/>
      <c r="R437" s="24"/>
      <c r="S437" s="24"/>
      <c r="T437" s="24"/>
      <c r="U437" s="24"/>
      <c r="V437" s="24"/>
      <c r="W437" s="24"/>
      <c r="X437" s="24"/>
      <c r="Y437" s="24"/>
      <c r="Z437" s="24"/>
      <c r="AA437" s="24"/>
      <c r="AB437" s="24"/>
      <c r="AC437" s="24"/>
      <c r="AD437" s="24"/>
      <c r="AE437" s="24"/>
      <c r="AF437" s="24"/>
      <c r="AG437" s="24"/>
      <c r="AK437" s="68"/>
      <c r="AL437" s="68"/>
      <c r="AM437" s="68"/>
      <c r="AN437" s="68"/>
      <c r="AQ437" s="68"/>
      <c r="AR437" s="68"/>
      <c r="AS437" s="68"/>
      <c r="AT437" s="68"/>
    </row>
    <row r="438" spans="1:46" ht="12" customHeight="1">
      <c r="A438" s="23"/>
      <c r="B438" s="24"/>
      <c r="C438" s="24"/>
      <c r="D438" s="66"/>
      <c r="E438" s="66"/>
      <c r="F438" s="7"/>
      <c r="G438" s="7"/>
      <c r="H438" s="7"/>
      <c r="I438" s="7"/>
      <c r="J438" s="7"/>
      <c r="K438" s="7"/>
      <c r="L438" s="7"/>
      <c r="M438" s="7"/>
      <c r="N438" s="7"/>
      <c r="O438" s="24"/>
      <c r="P438" s="24"/>
      <c r="Q438" s="24"/>
      <c r="R438" s="24"/>
      <c r="S438" s="24"/>
      <c r="T438" s="24"/>
      <c r="U438" s="24"/>
      <c r="V438" s="24"/>
      <c r="W438" s="24"/>
      <c r="X438" s="24"/>
      <c r="Y438" s="24"/>
      <c r="Z438" s="24"/>
      <c r="AA438" s="24"/>
      <c r="AB438" s="24"/>
      <c r="AC438" s="24"/>
      <c r="AD438" s="24"/>
      <c r="AE438" s="24"/>
      <c r="AF438" s="24"/>
      <c r="AG438" s="24"/>
      <c r="AK438" s="68"/>
      <c r="AL438" s="68"/>
      <c r="AM438" s="68"/>
      <c r="AN438" s="68"/>
      <c r="AQ438" s="68"/>
      <c r="AR438" s="68"/>
      <c r="AS438" s="68"/>
      <c r="AT438" s="68"/>
    </row>
    <row r="439" spans="1:46" ht="12" customHeight="1">
      <c r="A439" s="23"/>
      <c r="B439" s="24"/>
      <c r="C439" s="24"/>
      <c r="D439" s="59" t="s">
        <v>655</v>
      </c>
      <c r="E439" s="66"/>
      <c r="F439" s="7" t="s">
        <v>386</v>
      </c>
      <c r="G439" s="7"/>
      <c r="H439" s="7"/>
      <c r="I439" s="7"/>
      <c r="J439" s="7"/>
      <c r="K439" s="7"/>
      <c r="L439" s="7"/>
      <c r="M439" s="7"/>
      <c r="N439" s="7"/>
      <c r="O439" s="24"/>
      <c r="P439" s="24"/>
      <c r="Q439" s="24"/>
      <c r="R439" s="24"/>
      <c r="S439" s="24"/>
      <c r="T439" s="24"/>
      <c r="U439" s="24"/>
      <c r="V439" s="24"/>
      <c r="W439" s="24"/>
      <c r="X439" s="24"/>
      <c r="Y439" s="24"/>
      <c r="Z439" s="24"/>
      <c r="AA439" s="24"/>
      <c r="AB439" s="24"/>
      <c r="AC439" s="24"/>
      <c r="AD439" s="24"/>
      <c r="AE439" s="24"/>
      <c r="AF439" s="24"/>
      <c r="AG439" s="24"/>
      <c r="AK439" s="68"/>
      <c r="AL439" s="68"/>
      <c r="AM439" s="68"/>
      <c r="AN439" s="68"/>
      <c r="AQ439" s="68"/>
      <c r="AR439" s="68"/>
      <c r="AS439" s="68"/>
      <c r="AT439" s="68"/>
    </row>
    <row r="440" spans="1:46" ht="12" customHeight="1">
      <c r="A440" s="23"/>
      <c r="B440" s="24"/>
      <c r="C440" s="24"/>
      <c r="D440" s="66"/>
      <c r="E440" s="66"/>
      <c r="F440" s="7"/>
      <c r="G440" s="7"/>
      <c r="H440" s="7"/>
      <c r="I440" s="7"/>
      <c r="J440" s="7"/>
      <c r="K440" s="7"/>
      <c r="L440" s="7"/>
      <c r="M440" s="7"/>
      <c r="N440" s="7"/>
      <c r="O440" s="24"/>
      <c r="P440" s="24"/>
      <c r="Q440" s="24"/>
      <c r="R440" s="24"/>
      <c r="S440" s="24"/>
      <c r="T440" s="24"/>
      <c r="U440" s="24"/>
      <c r="V440" s="24"/>
      <c r="W440" s="24"/>
      <c r="X440" s="24"/>
      <c r="Y440" s="24"/>
      <c r="Z440" s="24"/>
      <c r="AA440" s="24"/>
      <c r="AB440" s="24"/>
      <c r="AC440" s="24"/>
      <c r="AD440" s="24"/>
      <c r="AE440" s="24"/>
      <c r="AF440" s="24"/>
      <c r="AG440" s="24"/>
      <c r="AK440" s="68"/>
      <c r="AL440" s="68"/>
      <c r="AM440" s="68"/>
      <c r="AN440" s="68"/>
      <c r="AQ440" s="68"/>
      <c r="AR440" s="68"/>
      <c r="AS440" s="68"/>
      <c r="AT440" s="68"/>
    </row>
    <row r="441" spans="1:46" ht="12" customHeight="1">
      <c r="A441" s="23"/>
      <c r="B441" s="24"/>
      <c r="C441" s="24"/>
      <c r="D441" s="66"/>
      <c r="E441" s="87"/>
      <c r="F441" s="7" t="s">
        <v>384</v>
      </c>
      <c r="G441" s="7"/>
      <c r="H441" s="7"/>
      <c r="I441" s="7"/>
      <c r="J441" s="7"/>
      <c r="K441" s="7"/>
      <c r="L441" s="7"/>
      <c r="M441" s="7"/>
      <c r="N441" s="7"/>
      <c r="O441" s="76" t="s">
        <v>233</v>
      </c>
      <c r="P441" s="24" t="s">
        <v>385</v>
      </c>
      <c r="Q441" s="24"/>
      <c r="R441" s="24"/>
      <c r="S441" s="24"/>
      <c r="T441" s="24"/>
      <c r="U441" s="24"/>
      <c r="V441" s="24"/>
      <c r="W441" s="24"/>
      <c r="X441" s="24"/>
      <c r="Y441" s="24"/>
      <c r="Z441" s="24"/>
      <c r="AA441" s="24"/>
      <c r="AB441" s="24"/>
      <c r="AC441" s="24"/>
      <c r="AD441" s="24"/>
      <c r="AE441" s="24"/>
      <c r="AF441" s="24"/>
      <c r="AG441" s="24"/>
      <c r="AK441" s="68"/>
      <c r="AL441" s="68"/>
      <c r="AM441" s="68"/>
      <c r="AN441" s="68"/>
      <c r="AQ441" s="68"/>
      <c r="AR441" s="68"/>
      <c r="AS441" s="68"/>
      <c r="AT441" s="68"/>
    </row>
    <row r="442" spans="1:46" ht="12" customHeight="1">
      <c r="A442" s="23"/>
      <c r="B442" s="24"/>
      <c r="C442" s="24"/>
      <c r="D442" s="66"/>
      <c r="E442" s="66"/>
      <c r="F442" s="7"/>
      <c r="G442" s="7"/>
      <c r="H442" s="7"/>
      <c r="I442" s="7"/>
      <c r="J442" s="7"/>
      <c r="K442" s="7"/>
      <c r="L442" s="7"/>
      <c r="M442" s="7"/>
      <c r="N442" s="7"/>
      <c r="O442" s="24"/>
      <c r="P442" s="24"/>
      <c r="Q442" s="24"/>
      <c r="R442" s="24"/>
      <c r="S442" s="24"/>
      <c r="T442" s="24"/>
      <c r="U442" s="24"/>
      <c r="V442" s="24"/>
      <c r="W442" s="24"/>
      <c r="X442" s="24"/>
      <c r="Y442" s="24"/>
      <c r="Z442" s="24"/>
      <c r="AA442" s="24"/>
      <c r="AB442" s="24"/>
      <c r="AC442" s="24"/>
      <c r="AD442" s="24"/>
      <c r="AE442" s="24"/>
      <c r="AF442" s="24"/>
      <c r="AG442" s="24"/>
      <c r="AK442" s="68"/>
      <c r="AL442" s="68"/>
      <c r="AM442" s="68"/>
      <c r="AN442" s="68"/>
      <c r="AQ442" s="68"/>
      <c r="AR442" s="68"/>
      <c r="AS442" s="68"/>
      <c r="AT442" s="68"/>
    </row>
    <row r="443" spans="1:46" ht="12" customHeight="1">
      <c r="A443" s="59"/>
      <c r="B443" s="24"/>
      <c r="C443" s="24"/>
      <c r="D443" s="84"/>
      <c r="E443" s="84"/>
      <c r="F443" s="84"/>
      <c r="G443" s="84"/>
      <c r="H443" s="84"/>
      <c r="I443" s="84"/>
      <c r="J443" s="84"/>
      <c r="K443" s="84"/>
      <c r="L443" s="84"/>
      <c r="M443" s="84"/>
      <c r="N443" s="84"/>
      <c r="O443" s="84"/>
      <c r="P443" s="84"/>
      <c r="Q443" s="84"/>
      <c r="R443" s="84"/>
      <c r="S443" s="84"/>
      <c r="T443" s="84"/>
      <c r="U443" s="84"/>
      <c r="V443" s="84"/>
      <c r="W443" s="84"/>
      <c r="X443" s="84"/>
      <c r="Y443" s="84"/>
      <c r="Z443" s="11"/>
      <c r="AA443" s="24"/>
      <c r="AB443" s="24"/>
      <c r="AC443" s="24"/>
      <c r="AD443" s="24"/>
      <c r="AE443" s="24"/>
      <c r="AF443" s="24"/>
      <c r="AG443" s="24"/>
      <c r="AK443" s="68"/>
      <c r="AL443" s="68"/>
      <c r="AM443" s="68"/>
      <c r="AN443" s="68"/>
      <c r="AO443" s="68"/>
      <c r="AP443" s="68"/>
      <c r="AQ443" s="68"/>
      <c r="AR443" s="68"/>
      <c r="AS443" s="68"/>
      <c r="AT443" s="68"/>
    </row>
    <row r="444" spans="1:45" s="62" customFormat="1" ht="13.5" customHeight="1">
      <c r="A444" s="773" t="s">
        <v>191</v>
      </c>
      <c r="B444" s="773"/>
      <c r="C444" s="773"/>
      <c r="D444" s="773"/>
      <c r="E444" s="773"/>
      <c r="F444" s="773"/>
      <c r="G444" s="773"/>
      <c r="H444" s="773"/>
      <c r="I444" s="4"/>
      <c r="J444" s="4"/>
      <c r="K444" s="4"/>
      <c r="L444" s="4"/>
      <c r="M444" s="4"/>
      <c r="N444" s="4"/>
      <c r="O444" s="4"/>
      <c r="P444" s="4"/>
      <c r="Q444" s="4"/>
      <c r="R444" s="4"/>
      <c r="S444" s="4"/>
      <c r="T444" s="4"/>
      <c r="U444" s="4"/>
      <c r="V444" s="4"/>
      <c r="W444" s="4"/>
      <c r="X444" s="4"/>
      <c r="Y444" s="4"/>
      <c r="Z444" s="23"/>
      <c r="AA444" s="23"/>
      <c r="AB444" s="23"/>
      <c r="AC444" s="23"/>
      <c r="AD444" s="23"/>
      <c r="AE444" s="23"/>
      <c r="AF444" s="23"/>
      <c r="AG444" s="23"/>
      <c r="AH444" s="23"/>
      <c r="AI444" s="23"/>
      <c r="AJ444" s="61"/>
      <c r="AK444" s="61"/>
      <c r="AL444" s="61"/>
      <c r="AM444" s="61"/>
      <c r="AN444" s="61"/>
      <c r="AO444" s="61"/>
      <c r="AP444" s="61"/>
      <c r="AQ444" s="61"/>
      <c r="AR444" s="61"/>
      <c r="AS444" s="61"/>
    </row>
    <row r="445" spans="1:45" s="62" customFormat="1" ht="13.5" customHeight="1">
      <c r="A445" s="654" t="s">
        <v>192</v>
      </c>
      <c r="B445" s="654"/>
      <c r="C445" s="654"/>
      <c r="D445" s="654"/>
      <c r="E445" s="654"/>
      <c r="F445" s="654"/>
      <c r="G445" s="654"/>
      <c r="H445" s="654"/>
      <c r="I445" s="654"/>
      <c r="J445" s="654"/>
      <c r="K445" s="654"/>
      <c r="L445" s="654"/>
      <c r="M445" s="654"/>
      <c r="N445" s="654"/>
      <c r="O445" s="654"/>
      <c r="P445" s="654"/>
      <c r="Q445" s="654"/>
      <c r="R445" s="654"/>
      <c r="S445" s="654"/>
      <c r="T445" s="654"/>
      <c r="U445" s="654"/>
      <c r="V445" s="654"/>
      <c r="W445" s="654"/>
      <c r="X445" s="654"/>
      <c r="Y445" s="654"/>
      <c r="Z445" s="654"/>
      <c r="AA445" s="654"/>
      <c r="AB445" s="654"/>
      <c r="AC445" s="654"/>
      <c r="AD445" s="654"/>
      <c r="AE445" s="654"/>
      <c r="AF445" s="654"/>
      <c r="AG445" s="654"/>
      <c r="AH445" s="23"/>
      <c r="AI445" s="23"/>
      <c r="AJ445" s="61"/>
      <c r="AK445" s="61"/>
      <c r="AL445" s="61"/>
      <c r="AM445" s="61"/>
      <c r="AN445" s="61"/>
      <c r="AO445" s="61"/>
      <c r="AP445" s="61"/>
      <c r="AQ445" s="61"/>
      <c r="AR445" s="61"/>
      <c r="AS445" s="61"/>
    </row>
    <row r="446" spans="1:45" s="62" customFormat="1" ht="13.5" customHeight="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61"/>
      <c r="AK446" s="61"/>
      <c r="AL446" s="61"/>
      <c r="AM446" s="61"/>
      <c r="AN446" s="61"/>
      <c r="AO446" s="61"/>
      <c r="AP446" s="61"/>
      <c r="AQ446" s="61"/>
      <c r="AR446" s="61"/>
      <c r="AS446" s="61"/>
    </row>
    <row r="447" spans="1:45" ht="12" customHeight="1">
      <c r="A447" s="59"/>
      <c r="B447" s="654" t="s">
        <v>359</v>
      </c>
      <c r="C447" s="654"/>
      <c r="D447" s="654"/>
      <c r="E447" s="654"/>
      <c r="F447" s="654"/>
      <c r="G447" s="654"/>
      <c r="H447" s="654"/>
      <c r="I447" s="654"/>
      <c r="J447" s="654"/>
      <c r="K447" s="654"/>
      <c r="L447" s="654"/>
      <c r="M447" s="654"/>
      <c r="N447" s="654"/>
      <c r="O447" s="654"/>
      <c r="P447" s="654"/>
      <c r="Q447" s="654"/>
      <c r="R447" s="654"/>
      <c r="S447" s="654"/>
      <c r="T447" s="654"/>
      <c r="U447" s="654"/>
      <c r="V447" s="654"/>
      <c r="W447" s="654"/>
      <c r="X447" s="654"/>
      <c r="Y447" s="654"/>
      <c r="Z447" s="654"/>
      <c r="AA447" s="654"/>
      <c r="AB447" s="654"/>
      <c r="AC447" s="654"/>
      <c r="AD447" s="654"/>
      <c r="AE447" s="654"/>
      <c r="AF447" s="654"/>
      <c r="AG447" s="24"/>
      <c r="AJ447" s="56"/>
      <c r="AK447" s="56"/>
      <c r="AL447" s="56"/>
      <c r="AM447" s="56"/>
      <c r="AN447" s="56"/>
      <c r="AO447" s="56"/>
      <c r="AP447" s="56"/>
      <c r="AQ447" s="56"/>
      <c r="AR447" s="56"/>
      <c r="AS447" s="56"/>
    </row>
    <row r="448" spans="1:45" ht="12" customHeight="1">
      <c r="A448" s="59"/>
      <c r="B448" s="2"/>
      <c r="C448" s="2"/>
      <c r="D448" s="2"/>
      <c r="E448" s="2"/>
      <c r="F448" s="2"/>
      <c r="G448" s="2"/>
      <c r="H448" s="2"/>
      <c r="I448" s="2"/>
      <c r="J448" s="2"/>
      <c r="K448" s="2"/>
      <c r="L448" s="2"/>
      <c r="M448" s="2"/>
      <c r="N448" s="2"/>
      <c r="O448" s="2"/>
      <c r="P448" s="2"/>
      <c r="Q448" s="2"/>
      <c r="R448" s="2"/>
      <c r="S448" s="2"/>
      <c r="T448" s="2"/>
      <c r="U448" s="2"/>
      <c r="V448" s="2"/>
      <c r="W448" s="4"/>
      <c r="X448" s="4"/>
      <c r="Y448" s="4"/>
      <c r="Z448" s="24"/>
      <c r="AA448" s="24"/>
      <c r="AB448" s="24"/>
      <c r="AC448" s="24"/>
      <c r="AD448" s="24"/>
      <c r="AE448" s="24"/>
      <c r="AF448" s="24"/>
      <c r="AG448" s="24"/>
      <c r="AJ448" s="56" t="s">
        <v>218</v>
      </c>
      <c r="AK448" s="56"/>
      <c r="AL448" s="56"/>
      <c r="AM448" s="56"/>
      <c r="AN448" s="56"/>
      <c r="AO448" s="56"/>
      <c r="AP448" s="56"/>
      <c r="AQ448" s="56"/>
      <c r="AR448" s="56"/>
      <c r="AS448" s="56"/>
    </row>
    <row r="449" spans="1:33" ht="12" customHeight="1">
      <c r="A449" s="59"/>
      <c r="B449" s="23"/>
      <c r="C449" s="24"/>
      <c r="D449" s="76"/>
      <c r="E449" s="66" t="s">
        <v>308</v>
      </c>
      <c r="F449" s="66"/>
      <c r="G449" s="66"/>
      <c r="H449" s="66"/>
      <c r="I449" s="66"/>
      <c r="J449" s="66"/>
      <c r="K449" s="66"/>
      <c r="L449" s="66"/>
      <c r="M449" s="66"/>
      <c r="N449" s="66"/>
      <c r="O449" s="76" t="s">
        <v>233</v>
      </c>
      <c r="P449" s="66" t="s">
        <v>328</v>
      </c>
      <c r="Q449" s="7"/>
      <c r="R449" s="7"/>
      <c r="S449" s="7"/>
      <c r="T449" s="7"/>
      <c r="U449" s="7"/>
      <c r="V449" s="7"/>
      <c r="W449" s="7"/>
      <c r="X449" s="7"/>
      <c r="Y449" s="7"/>
      <c r="Z449" s="7"/>
      <c r="AA449" s="7"/>
      <c r="AB449" s="7"/>
      <c r="AC449" s="7"/>
      <c r="AD449" s="7"/>
      <c r="AE449" s="7"/>
      <c r="AF449" s="24"/>
      <c r="AG449" s="24"/>
    </row>
    <row r="450" spans="1:33" ht="12">
      <c r="A450" s="59"/>
      <c r="B450" s="23"/>
      <c r="C450" s="24"/>
      <c r="D450" s="23"/>
      <c r="E450" s="66"/>
      <c r="F450" s="66"/>
      <c r="G450" s="66"/>
      <c r="H450" s="66"/>
      <c r="I450" s="66"/>
      <c r="J450" s="66"/>
      <c r="K450" s="66"/>
      <c r="L450" s="66"/>
      <c r="M450" s="66"/>
      <c r="N450" s="66"/>
      <c r="O450" s="23"/>
      <c r="P450" s="66"/>
      <c r="Q450" s="66"/>
      <c r="R450" s="66"/>
      <c r="S450" s="66"/>
      <c r="T450" s="66"/>
      <c r="U450" s="66"/>
      <c r="V450" s="66"/>
      <c r="W450" s="66"/>
      <c r="X450" s="66"/>
      <c r="Y450" s="66"/>
      <c r="Z450" s="66"/>
      <c r="AA450" s="24"/>
      <c r="AB450" s="24"/>
      <c r="AC450" s="24"/>
      <c r="AD450" s="24"/>
      <c r="AE450" s="24"/>
      <c r="AF450" s="24"/>
      <c r="AG450" s="24"/>
    </row>
    <row r="451" spans="1:33" ht="12">
      <c r="A451" s="59"/>
      <c r="B451" s="24"/>
      <c r="C451" s="24"/>
      <c r="D451" s="76"/>
      <c r="E451" s="66" t="s">
        <v>370</v>
      </c>
      <c r="F451" s="7"/>
      <c r="G451" s="7"/>
      <c r="H451" s="7"/>
      <c r="I451" s="7"/>
      <c r="J451" s="7"/>
      <c r="K451" s="7"/>
      <c r="L451" s="7"/>
      <c r="M451" s="7"/>
      <c r="N451" s="7"/>
      <c r="O451" s="76"/>
      <c r="P451" s="7" t="s">
        <v>307</v>
      </c>
      <c r="Q451" s="7"/>
      <c r="R451" s="7"/>
      <c r="S451" s="7"/>
      <c r="T451" s="7"/>
      <c r="U451" s="7"/>
      <c r="V451" s="7"/>
      <c r="W451" s="7"/>
      <c r="X451" s="7"/>
      <c r="Y451" s="7"/>
      <c r="Z451" s="66"/>
      <c r="AA451" s="24"/>
      <c r="AB451" s="24"/>
      <c r="AC451" s="24"/>
      <c r="AD451" s="24"/>
      <c r="AE451" s="24"/>
      <c r="AF451" s="24"/>
      <c r="AG451" s="24"/>
    </row>
    <row r="452" spans="1:33" ht="12.75" customHeight="1">
      <c r="A452" s="59"/>
      <c r="B452" s="24"/>
      <c r="C452" s="24"/>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24"/>
      <c r="AB452" s="24"/>
      <c r="AC452" s="24"/>
      <c r="AD452" s="24"/>
      <c r="AE452" s="24"/>
      <c r="AF452" s="24"/>
      <c r="AG452" s="24"/>
    </row>
    <row r="453" spans="1:33" ht="12.75" customHeight="1">
      <c r="A453" s="59"/>
      <c r="B453" s="24"/>
      <c r="C453" s="24"/>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24"/>
      <c r="AB453" s="24"/>
      <c r="AC453" s="24"/>
      <c r="AD453" s="24"/>
      <c r="AE453" s="24"/>
      <c r="AF453" s="24"/>
      <c r="AG453" s="24"/>
    </row>
    <row r="454" spans="1:33" ht="12.75" customHeight="1">
      <c r="A454" s="59"/>
      <c r="B454" s="24"/>
      <c r="C454" s="24"/>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24"/>
      <c r="AB454" s="24"/>
      <c r="AC454" s="24"/>
      <c r="AD454" s="24"/>
      <c r="AE454" s="24"/>
      <c r="AF454" s="24"/>
      <c r="AG454" s="24"/>
    </row>
    <row r="455" spans="1:33" ht="12.75" customHeight="1">
      <c r="A455" s="59"/>
      <c r="B455" s="24"/>
      <c r="C455" s="24"/>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24"/>
      <c r="AB455" s="24"/>
      <c r="AC455" s="24"/>
      <c r="AD455" s="24"/>
      <c r="AE455" s="24"/>
      <c r="AF455" s="24"/>
      <c r="AG455" s="24"/>
    </row>
    <row r="456" spans="1:46" ht="12" customHeight="1">
      <c r="A456" s="654" t="s">
        <v>193</v>
      </c>
      <c r="B456" s="654"/>
      <c r="C456" s="654"/>
      <c r="D456" s="654"/>
      <c r="E456" s="654"/>
      <c r="F456" s="654"/>
      <c r="G456" s="654"/>
      <c r="H456" s="654"/>
      <c r="I456" s="654"/>
      <c r="J456" s="654"/>
      <c r="K456" s="654"/>
      <c r="L456" s="654"/>
      <c r="M456" s="654"/>
      <c r="N456" s="654"/>
      <c r="O456" s="654"/>
      <c r="P456" s="654"/>
      <c r="Q456" s="654"/>
      <c r="R456" s="654"/>
      <c r="S456" s="654"/>
      <c r="T456" s="654"/>
      <c r="U456" s="654"/>
      <c r="V456" s="654"/>
      <c r="W456" s="654"/>
      <c r="X456" s="654"/>
      <c r="Y456" s="654"/>
      <c r="Z456" s="654"/>
      <c r="AA456" s="654"/>
      <c r="AB456" s="654"/>
      <c r="AC456" s="654"/>
      <c r="AD456" s="654"/>
      <c r="AE456" s="654"/>
      <c r="AF456" s="654"/>
      <c r="AG456" s="654"/>
      <c r="AH456" s="23"/>
      <c r="AI456" s="23"/>
      <c r="AK456" s="68"/>
      <c r="AL456" s="68"/>
      <c r="AM456" s="68"/>
      <c r="AN456" s="68"/>
      <c r="AO456" s="68"/>
      <c r="AP456" s="68"/>
      <c r="AQ456" s="68"/>
      <c r="AT456" s="68"/>
    </row>
    <row r="457" spans="1:46" ht="12" customHeight="1">
      <c r="A457" s="1"/>
      <c r="B457" s="654" t="s">
        <v>194</v>
      </c>
      <c r="C457" s="654"/>
      <c r="D457" s="654"/>
      <c r="E457" s="654"/>
      <c r="F457" s="654"/>
      <c r="G457" s="654"/>
      <c r="H457" s="654"/>
      <c r="I457" s="654"/>
      <c r="J457" s="654"/>
      <c r="K457" s="654"/>
      <c r="L457" s="654"/>
      <c r="M457" s="654"/>
      <c r="N457" s="654"/>
      <c r="O457" s="654"/>
      <c r="P457" s="654"/>
      <c r="Q457" s="654"/>
      <c r="R457" s="654"/>
      <c r="S457" s="654"/>
      <c r="T457" s="654"/>
      <c r="U457" s="4"/>
      <c r="V457" s="4"/>
      <c r="W457" s="4"/>
      <c r="X457" s="4"/>
      <c r="Y457" s="4"/>
      <c r="Z457" s="24"/>
      <c r="AA457" s="24"/>
      <c r="AB457" s="24"/>
      <c r="AC457" s="24"/>
      <c r="AD457" s="24"/>
      <c r="AE457" s="24"/>
      <c r="AF457" s="24"/>
      <c r="AG457" s="24"/>
      <c r="AK457" s="68"/>
      <c r="AL457" s="68"/>
      <c r="AM457" s="68"/>
      <c r="AN457" s="68"/>
      <c r="AO457" s="68"/>
      <c r="AP457" s="68"/>
      <c r="AQ457" s="68"/>
      <c r="AT457" s="68"/>
    </row>
    <row r="458" spans="1:46" ht="12" customHeight="1">
      <c r="A458" s="1"/>
      <c r="B458" s="7"/>
      <c r="C458" s="7"/>
      <c r="D458" s="4"/>
      <c r="E458" s="4"/>
      <c r="F458" s="4"/>
      <c r="G458" s="4"/>
      <c r="H458" s="4"/>
      <c r="I458" s="4"/>
      <c r="J458" s="4"/>
      <c r="K458" s="4"/>
      <c r="L458" s="4"/>
      <c r="M458" s="4"/>
      <c r="N458" s="4"/>
      <c r="O458" s="4"/>
      <c r="P458" s="4"/>
      <c r="Q458" s="4"/>
      <c r="R458" s="4"/>
      <c r="S458" s="4"/>
      <c r="T458" s="4"/>
      <c r="U458" s="4"/>
      <c r="V458" s="4"/>
      <c r="W458" s="4"/>
      <c r="X458" s="4"/>
      <c r="Y458" s="4"/>
      <c r="Z458" s="24"/>
      <c r="AA458" s="24"/>
      <c r="AB458" s="24"/>
      <c r="AC458" s="24"/>
      <c r="AD458" s="24"/>
      <c r="AE458" s="24"/>
      <c r="AF458" s="24"/>
      <c r="AG458" s="24"/>
      <c r="AJ458" s="3" t="s">
        <v>219</v>
      </c>
      <c r="AK458" s="68"/>
      <c r="AL458" s="68"/>
      <c r="AM458" s="68"/>
      <c r="AN458" s="68"/>
      <c r="AO458" s="68"/>
      <c r="AP458" s="68"/>
      <c r="AQ458" s="68"/>
      <c r="AT458" s="68"/>
    </row>
    <row r="459" spans="1:46" ht="12" customHeight="1">
      <c r="A459" s="1"/>
      <c r="B459" s="7"/>
      <c r="C459" s="7"/>
      <c r="D459" s="76"/>
      <c r="E459" s="66" t="s">
        <v>286</v>
      </c>
      <c r="F459" s="66"/>
      <c r="G459" s="2"/>
      <c r="H459" s="2"/>
      <c r="I459" s="2"/>
      <c r="J459" s="2"/>
      <c r="K459" s="2"/>
      <c r="L459" s="2"/>
      <c r="M459" s="2"/>
      <c r="N459" s="2"/>
      <c r="O459" s="2"/>
      <c r="P459" s="24"/>
      <c r="Q459" s="66"/>
      <c r="R459" s="66"/>
      <c r="S459" s="76" t="s">
        <v>233</v>
      </c>
      <c r="T459" s="66" t="s">
        <v>287</v>
      </c>
      <c r="U459" s="2"/>
      <c r="V459" s="2"/>
      <c r="W459" s="2"/>
      <c r="X459" s="2"/>
      <c r="Y459" s="2"/>
      <c r="Z459" s="2"/>
      <c r="AA459" s="2"/>
      <c r="AB459" s="2"/>
      <c r="AC459" s="24"/>
      <c r="AD459" s="24"/>
      <c r="AE459" s="24"/>
      <c r="AF459" s="24"/>
      <c r="AG459" s="24"/>
      <c r="AK459" s="68"/>
      <c r="AL459" s="68"/>
      <c r="AM459" s="68"/>
      <c r="AN459" s="68"/>
      <c r="AO459" s="68"/>
      <c r="AP459" s="68"/>
      <c r="AQ459" s="68"/>
      <c r="AT459" s="68"/>
    </row>
    <row r="460" spans="1:46" ht="12" customHeight="1">
      <c r="A460" s="1"/>
      <c r="B460" s="7"/>
      <c r="C460" s="7"/>
      <c r="D460" s="1"/>
      <c r="E460" s="66"/>
      <c r="F460" s="66"/>
      <c r="G460" s="2"/>
      <c r="H460" s="2"/>
      <c r="I460" s="2"/>
      <c r="J460" s="2"/>
      <c r="K460" s="2"/>
      <c r="L460" s="2"/>
      <c r="M460" s="2"/>
      <c r="N460" s="2"/>
      <c r="O460" s="2"/>
      <c r="P460" s="24"/>
      <c r="Q460" s="66"/>
      <c r="R460" s="66"/>
      <c r="S460" s="1"/>
      <c r="T460" s="66"/>
      <c r="U460" s="2"/>
      <c r="V460" s="2"/>
      <c r="W460" s="2"/>
      <c r="X460" s="2"/>
      <c r="Y460" s="2"/>
      <c r="Z460" s="2"/>
      <c r="AA460" s="2"/>
      <c r="AB460" s="2"/>
      <c r="AC460" s="24"/>
      <c r="AD460" s="24"/>
      <c r="AE460" s="24"/>
      <c r="AF460" s="24"/>
      <c r="AG460" s="24"/>
      <c r="AK460" s="68"/>
      <c r="AL460" s="68"/>
      <c r="AM460" s="68"/>
      <c r="AN460" s="68"/>
      <c r="AO460" s="68"/>
      <c r="AP460" s="68"/>
      <c r="AQ460" s="68"/>
      <c r="AT460" s="68"/>
    </row>
    <row r="461" spans="1:46" ht="12" customHeight="1">
      <c r="A461" s="1"/>
      <c r="B461" s="7"/>
      <c r="C461" s="7"/>
      <c r="D461" s="1"/>
      <c r="E461" s="66"/>
      <c r="F461" s="66"/>
      <c r="G461" s="2"/>
      <c r="H461" s="2"/>
      <c r="I461" s="2"/>
      <c r="J461" s="2"/>
      <c r="K461" s="2"/>
      <c r="L461" s="2"/>
      <c r="M461" s="2"/>
      <c r="N461" s="2"/>
      <c r="O461" s="2"/>
      <c r="P461" s="24"/>
      <c r="Q461" s="66"/>
      <c r="R461" s="66"/>
      <c r="S461" s="1"/>
      <c r="T461" s="66"/>
      <c r="U461" s="2"/>
      <c r="V461" s="2"/>
      <c r="W461" s="2"/>
      <c r="X461" s="2"/>
      <c r="Y461" s="2"/>
      <c r="Z461" s="2"/>
      <c r="AA461" s="2"/>
      <c r="AB461" s="2"/>
      <c r="AC461" s="24"/>
      <c r="AD461" s="24"/>
      <c r="AE461" s="24"/>
      <c r="AF461" s="24"/>
      <c r="AG461" s="24"/>
      <c r="AK461" s="68"/>
      <c r="AL461" s="68"/>
      <c r="AM461" s="68"/>
      <c r="AN461" s="68"/>
      <c r="AO461" s="68"/>
      <c r="AP461" s="68"/>
      <c r="AQ461" s="68"/>
      <c r="AT461" s="68"/>
    </row>
    <row r="462" spans="1:46" ht="12" customHeight="1">
      <c r="A462" s="1"/>
      <c r="B462" s="7"/>
      <c r="C462" s="7"/>
      <c r="D462" s="1"/>
      <c r="E462" s="66"/>
      <c r="F462" s="66"/>
      <c r="G462" s="2"/>
      <c r="H462" s="2"/>
      <c r="I462" s="2"/>
      <c r="J462" s="2"/>
      <c r="K462" s="2"/>
      <c r="L462" s="2"/>
      <c r="M462" s="2"/>
      <c r="N462" s="2"/>
      <c r="O462" s="2"/>
      <c r="P462" s="24"/>
      <c r="Q462" s="66"/>
      <c r="R462" s="66"/>
      <c r="S462" s="1"/>
      <c r="T462" s="66"/>
      <c r="U462" s="2"/>
      <c r="V462" s="2"/>
      <c r="W462" s="2"/>
      <c r="X462" s="2"/>
      <c r="Y462" s="2"/>
      <c r="Z462" s="2"/>
      <c r="AA462" s="2"/>
      <c r="AB462" s="2"/>
      <c r="AC462" s="24"/>
      <c r="AD462" s="24"/>
      <c r="AE462" s="24"/>
      <c r="AF462" s="24"/>
      <c r="AG462" s="24"/>
      <c r="AK462" s="68"/>
      <c r="AL462" s="68"/>
      <c r="AM462" s="68"/>
      <c r="AN462" s="68"/>
      <c r="AO462" s="68"/>
      <c r="AP462" s="68"/>
      <c r="AQ462" s="68"/>
      <c r="AT462" s="68"/>
    </row>
    <row r="463" spans="1:46" ht="12" customHeight="1">
      <c r="A463" s="654" t="s">
        <v>387</v>
      </c>
      <c r="B463" s="654"/>
      <c r="C463" s="654"/>
      <c r="D463" s="654"/>
      <c r="E463" s="654"/>
      <c r="F463" s="654"/>
      <c r="G463" s="654"/>
      <c r="H463" s="654"/>
      <c r="I463" s="654"/>
      <c r="J463" s="654"/>
      <c r="K463" s="654"/>
      <c r="L463" s="654"/>
      <c r="M463" s="654"/>
      <c r="N463" s="654"/>
      <c r="O463" s="654"/>
      <c r="P463" s="654"/>
      <c r="Q463" s="654"/>
      <c r="R463" s="654"/>
      <c r="S463" s="654"/>
      <c r="T463" s="654"/>
      <c r="U463" s="654"/>
      <c r="V463" s="654"/>
      <c r="W463" s="654"/>
      <c r="X463" s="654"/>
      <c r="Y463" s="654"/>
      <c r="Z463" s="654"/>
      <c r="AA463" s="654"/>
      <c r="AB463" s="654"/>
      <c r="AC463" s="654"/>
      <c r="AD463" s="654"/>
      <c r="AE463" s="654"/>
      <c r="AF463" s="654"/>
      <c r="AG463" s="654"/>
      <c r="AK463" s="68"/>
      <c r="AL463" s="68"/>
      <c r="AM463" s="68"/>
      <c r="AN463" s="68"/>
      <c r="AO463" s="68"/>
      <c r="AP463" s="68"/>
      <c r="AQ463" s="68"/>
      <c r="AT463" s="68"/>
    </row>
    <row r="464" spans="1:46" ht="12" customHeight="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K464" s="68"/>
      <c r="AL464" s="68"/>
      <c r="AM464" s="68"/>
      <c r="AN464" s="68"/>
      <c r="AO464" s="68"/>
      <c r="AP464" s="68"/>
      <c r="AQ464" s="68"/>
      <c r="AT464" s="68"/>
    </row>
    <row r="465" spans="1:46" ht="12" customHeight="1">
      <c r="A465" s="59"/>
      <c r="B465" s="24"/>
      <c r="C465" s="24"/>
      <c r="D465" s="76" t="s">
        <v>233</v>
      </c>
      <c r="E465" s="7" t="s">
        <v>332</v>
      </c>
      <c r="F465" s="7"/>
      <c r="G465" s="7"/>
      <c r="H465" s="7"/>
      <c r="I465" s="7"/>
      <c r="J465" s="7"/>
      <c r="K465" s="7"/>
      <c r="L465" s="558">
        <v>90</v>
      </c>
      <c r="M465" s="559"/>
      <c r="N465" s="559"/>
      <c r="O465" s="560"/>
      <c r="P465" s="7" t="s">
        <v>333</v>
      </c>
      <c r="Q465" s="7"/>
      <c r="R465" s="7"/>
      <c r="S465" s="7"/>
      <c r="T465" s="24"/>
      <c r="U465" s="24"/>
      <c r="V465" s="76"/>
      <c r="W465" s="24" t="s">
        <v>312</v>
      </c>
      <c r="X465" s="24"/>
      <c r="Y465" s="24"/>
      <c r="Z465" s="24"/>
      <c r="AA465" s="24"/>
      <c r="AB465" s="24"/>
      <c r="AC465" s="24"/>
      <c r="AD465" s="24"/>
      <c r="AE465" s="24"/>
      <c r="AF465" s="24"/>
      <c r="AG465" s="24"/>
      <c r="AK465" s="68"/>
      <c r="AL465" s="68"/>
      <c r="AM465" s="68"/>
      <c r="AN465" s="68"/>
      <c r="AO465" s="68"/>
      <c r="AP465" s="68"/>
      <c r="AQ465" s="68"/>
      <c r="AT465" s="68"/>
    </row>
    <row r="466" spans="1:46" ht="12" customHeight="1">
      <c r="A466" s="1"/>
      <c r="B466" s="7"/>
      <c r="C466" s="7"/>
      <c r="D466" s="1"/>
      <c r="E466" s="66"/>
      <c r="F466" s="66"/>
      <c r="G466" s="2"/>
      <c r="H466" s="2"/>
      <c r="I466" s="2"/>
      <c r="J466" s="2"/>
      <c r="K466" s="2"/>
      <c r="L466" s="2"/>
      <c r="M466" s="2"/>
      <c r="N466" s="2"/>
      <c r="O466" s="2"/>
      <c r="P466" s="24"/>
      <c r="Q466" s="66"/>
      <c r="R466" s="66"/>
      <c r="S466" s="1"/>
      <c r="T466" s="66"/>
      <c r="U466" s="2"/>
      <c r="V466" s="2"/>
      <c r="W466" s="2"/>
      <c r="X466" s="2"/>
      <c r="Y466" s="2"/>
      <c r="Z466" s="2"/>
      <c r="AA466" s="2"/>
      <c r="AB466" s="2"/>
      <c r="AC466" s="24"/>
      <c r="AD466" s="24"/>
      <c r="AE466" s="24"/>
      <c r="AF466" s="24"/>
      <c r="AG466" s="24"/>
      <c r="AK466" s="68"/>
      <c r="AL466" s="68"/>
      <c r="AM466" s="68"/>
      <c r="AN466" s="68"/>
      <c r="AO466" s="68"/>
      <c r="AP466" s="68"/>
      <c r="AQ466" s="68"/>
      <c r="AT466" s="68"/>
    </row>
    <row r="467" spans="1:46" ht="12" customHeight="1">
      <c r="A467" s="24"/>
      <c r="B467" s="24"/>
      <c r="C467" s="24"/>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K467" s="68"/>
      <c r="AL467" s="68"/>
      <c r="AM467" s="68"/>
      <c r="AN467" s="68"/>
      <c r="AO467" s="68"/>
      <c r="AP467" s="68"/>
      <c r="AQ467" s="68"/>
      <c r="AT467" s="68"/>
    </row>
    <row r="468" spans="1:46" ht="12" customHeight="1">
      <c r="A468" s="654" t="s">
        <v>201</v>
      </c>
      <c r="B468" s="654"/>
      <c r="C468" s="654"/>
      <c r="D468" s="654"/>
      <c r="E468" s="654"/>
      <c r="F468" s="654"/>
      <c r="G468" s="654"/>
      <c r="H468" s="654"/>
      <c r="I468" s="654"/>
      <c r="J468" s="654"/>
      <c r="K468" s="654"/>
      <c r="L468" s="654"/>
      <c r="M468" s="654"/>
      <c r="N468" s="654"/>
      <c r="O468" s="654"/>
      <c r="P468" s="654"/>
      <c r="Q468" s="654"/>
      <c r="R468" s="654"/>
      <c r="S468" s="654"/>
      <c r="T468" s="654"/>
      <c r="U468" s="654"/>
      <c r="V468" s="654"/>
      <c r="W468" s="654"/>
      <c r="X468" s="654"/>
      <c r="Y468" s="654"/>
      <c r="Z468" s="654"/>
      <c r="AA468" s="654"/>
      <c r="AB468" s="654"/>
      <c r="AC468" s="654"/>
      <c r="AD468" s="654"/>
      <c r="AE468" s="654"/>
      <c r="AF468" s="654"/>
      <c r="AG468" s="654"/>
      <c r="AK468" s="68"/>
      <c r="AL468" s="68"/>
      <c r="AM468" s="68"/>
      <c r="AN468" s="68"/>
      <c r="AO468" s="68"/>
      <c r="AP468" s="68"/>
      <c r="AQ468" s="68"/>
      <c r="AT468" s="68"/>
    </row>
    <row r="469" spans="1:46" ht="12" customHeight="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K469" s="68"/>
      <c r="AL469" s="68"/>
      <c r="AM469" s="68"/>
      <c r="AN469" s="68"/>
      <c r="AO469" s="68"/>
      <c r="AP469" s="68"/>
      <c r="AQ469" s="68"/>
      <c r="AT469" s="68"/>
    </row>
    <row r="470" spans="1:46" ht="12" customHeight="1">
      <c r="A470" s="59"/>
      <c r="B470" s="24"/>
      <c r="C470" s="24"/>
      <c r="D470" s="76" t="s">
        <v>233</v>
      </c>
      <c r="E470" s="7" t="s">
        <v>329</v>
      </c>
      <c r="F470" s="7"/>
      <c r="G470" s="7"/>
      <c r="H470" s="7"/>
      <c r="I470" s="7"/>
      <c r="J470" s="7"/>
      <c r="K470" s="7"/>
      <c r="L470" s="7"/>
      <c r="M470" s="459">
        <v>50</v>
      </c>
      <c r="N470" s="459"/>
      <c r="O470" s="459"/>
      <c r="P470" s="459"/>
      <c r="Q470" s="459"/>
      <c r="R470" s="7" t="s">
        <v>84</v>
      </c>
      <c r="S470" s="7"/>
      <c r="T470" s="24" t="s">
        <v>202</v>
      </c>
      <c r="U470" s="24"/>
      <c r="V470" s="24"/>
      <c r="W470" s="24"/>
      <c r="X470" s="24"/>
      <c r="Y470" s="76"/>
      <c r="Z470" s="24" t="s">
        <v>310</v>
      </c>
      <c r="AA470" s="24"/>
      <c r="AB470" s="24"/>
      <c r="AC470" s="76" t="s">
        <v>233</v>
      </c>
      <c r="AD470" s="24" t="s">
        <v>309</v>
      </c>
      <c r="AE470" s="24"/>
      <c r="AF470" s="24"/>
      <c r="AG470" s="24"/>
      <c r="AK470" s="68"/>
      <c r="AL470" s="68"/>
      <c r="AM470" s="68"/>
      <c r="AN470" s="68"/>
      <c r="AO470" s="68"/>
      <c r="AP470" s="68"/>
      <c r="AQ470" s="68"/>
      <c r="AT470" s="68"/>
    </row>
    <row r="471" spans="1:46" ht="12" customHeight="1">
      <c r="A471" s="59"/>
      <c r="B471" s="24"/>
      <c r="C471" s="24"/>
      <c r="D471" s="23"/>
      <c r="E471" s="24"/>
      <c r="F471" s="24"/>
      <c r="G471" s="24"/>
      <c r="H471" s="24"/>
      <c r="I471" s="24"/>
      <c r="J471" s="24"/>
      <c r="K471" s="24"/>
      <c r="L471" s="24"/>
      <c r="M471" s="24"/>
      <c r="N471" s="24"/>
      <c r="O471" s="24"/>
      <c r="P471" s="24"/>
      <c r="Q471" s="24"/>
      <c r="R471" s="24"/>
      <c r="S471" s="24"/>
      <c r="T471" s="24"/>
      <c r="U471" s="24"/>
      <c r="V471" s="24"/>
      <c r="W471" s="24"/>
      <c r="X471" s="24"/>
      <c r="Y471" s="23"/>
      <c r="Z471" s="24"/>
      <c r="AA471" s="24"/>
      <c r="AB471" s="24"/>
      <c r="AC471" s="23"/>
      <c r="AD471" s="24"/>
      <c r="AE471" s="24"/>
      <c r="AF471" s="24"/>
      <c r="AG471" s="24"/>
      <c r="AK471" s="68"/>
      <c r="AL471" s="68"/>
      <c r="AM471" s="68"/>
      <c r="AN471" s="68"/>
      <c r="AO471" s="68"/>
      <c r="AP471" s="68"/>
      <c r="AQ471" s="68"/>
      <c r="AT471" s="68"/>
    </row>
    <row r="472" spans="1:46" ht="12" customHeight="1">
      <c r="A472" s="59"/>
      <c r="B472" s="24"/>
      <c r="C472" s="24"/>
      <c r="D472" s="76"/>
      <c r="E472" s="7" t="s">
        <v>330</v>
      </c>
      <c r="F472" s="7"/>
      <c r="G472" s="7"/>
      <c r="H472" s="7"/>
      <c r="I472" s="7"/>
      <c r="J472" s="7"/>
      <c r="K472" s="7"/>
      <c r="L472" s="7"/>
      <c r="M472" s="691"/>
      <c r="N472" s="691"/>
      <c r="O472" s="691"/>
      <c r="P472" s="691"/>
      <c r="Q472" s="691"/>
      <c r="R472" s="7" t="s">
        <v>84</v>
      </c>
      <c r="S472" s="7"/>
      <c r="T472" s="24" t="s">
        <v>203</v>
      </c>
      <c r="U472" s="24"/>
      <c r="V472" s="24"/>
      <c r="W472" s="24"/>
      <c r="X472" s="24"/>
      <c r="Y472" s="76"/>
      <c r="Z472" s="24" t="s">
        <v>310</v>
      </c>
      <c r="AA472" s="24"/>
      <c r="AB472" s="24"/>
      <c r="AC472" s="76"/>
      <c r="AD472" s="24" t="s">
        <v>309</v>
      </c>
      <c r="AE472" s="24"/>
      <c r="AF472" s="24"/>
      <c r="AG472" s="24"/>
      <c r="AK472" s="68"/>
      <c r="AL472" s="68"/>
      <c r="AM472" s="68"/>
      <c r="AN472" s="68"/>
      <c r="AO472" s="68"/>
      <c r="AP472" s="68"/>
      <c r="AQ472" s="68"/>
      <c r="AT472" s="68"/>
    </row>
    <row r="473" spans="1:46" ht="12" customHeight="1">
      <c r="A473" s="59"/>
      <c r="B473" s="24"/>
      <c r="C473" s="24"/>
      <c r="D473" s="23"/>
      <c r="E473" s="24"/>
      <c r="F473" s="24"/>
      <c r="G473" s="24"/>
      <c r="H473" s="24"/>
      <c r="I473" s="24"/>
      <c r="J473" s="24"/>
      <c r="K473" s="11"/>
      <c r="L473" s="11"/>
      <c r="M473" s="11"/>
      <c r="N473" s="11"/>
      <c r="O473" s="11"/>
      <c r="P473" s="11"/>
      <c r="Q473" s="24"/>
      <c r="R473" s="24"/>
      <c r="S473" s="24"/>
      <c r="T473" s="24"/>
      <c r="U473" s="24"/>
      <c r="V473" s="24"/>
      <c r="W473" s="24"/>
      <c r="X473" s="24"/>
      <c r="Y473" s="23"/>
      <c r="Z473" s="24"/>
      <c r="AA473" s="24"/>
      <c r="AB473" s="24"/>
      <c r="AC473" s="23"/>
      <c r="AD473" s="24"/>
      <c r="AE473" s="24"/>
      <c r="AF473" s="24"/>
      <c r="AG473" s="24"/>
      <c r="AK473" s="68"/>
      <c r="AL473" s="68"/>
      <c r="AM473" s="68"/>
      <c r="AN473" s="68"/>
      <c r="AO473" s="68"/>
      <c r="AP473" s="68"/>
      <c r="AQ473" s="68"/>
      <c r="AT473" s="68"/>
    </row>
    <row r="474" spans="1:46" ht="12" customHeight="1">
      <c r="A474" s="59"/>
      <c r="B474" s="24"/>
      <c r="C474" s="24"/>
      <c r="D474" s="76"/>
      <c r="E474" s="7" t="s">
        <v>331</v>
      </c>
      <c r="F474" s="7"/>
      <c r="G474" s="7"/>
      <c r="H474" s="7"/>
      <c r="I474" s="7"/>
      <c r="J474" s="7"/>
      <c r="K474" s="7"/>
      <c r="L474" s="7"/>
      <c r="M474" s="691"/>
      <c r="N474" s="691"/>
      <c r="O474" s="691"/>
      <c r="P474" s="691"/>
      <c r="Q474" s="691"/>
      <c r="R474" s="7" t="s">
        <v>84</v>
      </c>
      <c r="S474" s="7"/>
      <c r="T474" s="24" t="s">
        <v>203</v>
      </c>
      <c r="U474" s="24"/>
      <c r="V474" s="24"/>
      <c r="W474" s="24"/>
      <c r="X474" s="24"/>
      <c r="Y474" s="76"/>
      <c r="Z474" s="24" t="s">
        <v>310</v>
      </c>
      <c r="AA474" s="24"/>
      <c r="AB474" s="24"/>
      <c r="AC474" s="76"/>
      <c r="AD474" s="24" t="s">
        <v>309</v>
      </c>
      <c r="AE474" s="24"/>
      <c r="AF474" s="24"/>
      <c r="AG474" s="24"/>
      <c r="AK474" s="68"/>
      <c r="AL474" s="68"/>
      <c r="AM474" s="68"/>
      <c r="AN474" s="68"/>
      <c r="AO474" s="68"/>
      <c r="AP474" s="68"/>
      <c r="AQ474" s="68"/>
      <c r="AT474" s="68"/>
    </row>
    <row r="475" spans="1:46" ht="12" customHeight="1">
      <c r="A475" s="59"/>
      <c r="B475" s="24"/>
      <c r="C475" s="24"/>
      <c r="D475" s="1"/>
      <c r="E475" s="24"/>
      <c r="F475" s="24"/>
      <c r="G475" s="24"/>
      <c r="H475" s="24"/>
      <c r="I475" s="24"/>
      <c r="J475" s="24"/>
      <c r="K475" s="24"/>
      <c r="L475" s="24"/>
      <c r="M475" s="24"/>
      <c r="N475" s="24"/>
      <c r="O475" s="24"/>
      <c r="P475" s="24"/>
      <c r="Q475" s="24"/>
      <c r="R475" s="24"/>
      <c r="S475" s="24"/>
      <c r="T475" s="24"/>
      <c r="U475" s="24"/>
      <c r="V475" s="24"/>
      <c r="W475" s="24"/>
      <c r="X475" s="24"/>
      <c r="Y475" s="1"/>
      <c r="Z475" s="24"/>
      <c r="AA475" s="24"/>
      <c r="AB475" s="24"/>
      <c r="AC475" s="1"/>
      <c r="AD475" s="24"/>
      <c r="AE475" s="24"/>
      <c r="AF475" s="24"/>
      <c r="AG475" s="24"/>
      <c r="AK475" s="68"/>
      <c r="AL475" s="68"/>
      <c r="AM475" s="68"/>
      <c r="AN475" s="68"/>
      <c r="AO475" s="68"/>
      <c r="AP475" s="68"/>
      <c r="AQ475" s="68"/>
      <c r="AT475" s="68"/>
    </row>
    <row r="476" spans="1:46" ht="12" customHeight="1">
      <c r="A476" s="59"/>
      <c r="B476" s="24"/>
      <c r="C476" s="24"/>
      <c r="D476" s="76"/>
      <c r="E476" s="7" t="s">
        <v>336</v>
      </c>
      <c r="F476" s="7"/>
      <c r="G476" s="7"/>
      <c r="H476" s="7"/>
      <c r="I476" s="7"/>
      <c r="J476" s="7"/>
      <c r="K476" s="7"/>
      <c r="L476" s="7"/>
      <c r="M476" s="691"/>
      <c r="N476" s="691"/>
      <c r="O476" s="691"/>
      <c r="P476" s="691"/>
      <c r="Q476" s="691"/>
      <c r="R476" s="7" t="s">
        <v>84</v>
      </c>
      <c r="S476" s="7"/>
      <c r="T476" s="24" t="s">
        <v>203</v>
      </c>
      <c r="U476" s="24"/>
      <c r="V476" s="24"/>
      <c r="W476" s="24"/>
      <c r="X476" s="24"/>
      <c r="Y476" s="76"/>
      <c r="Z476" s="24" t="s">
        <v>310</v>
      </c>
      <c r="AA476" s="24"/>
      <c r="AB476" s="24"/>
      <c r="AC476" s="76"/>
      <c r="AD476" s="24" t="s">
        <v>309</v>
      </c>
      <c r="AE476" s="24"/>
      <c r="AF476" s="24"/>
      <c r="AG476" s="24"/>
      <c r="AK476" s="68"/>
      <c r="AL476" s="68"/>
      <c r="AM476" s="68"/>
      <c r="AN476" s="68"/>
      <c r="AO476" s="68"/>
      <c r="AP476" s="68"/>
      <c r="AQ476" s="68"/>
      <c r="AT476" s="68"/>
    </row>
    <row r="477" spans="1:46" ht="12" customHeight="1">
      <c r="A477" s="59"/>
      <c r="B477" s="24"/>
      <c r="C477" s="24"/>
      <c r="D477" s="1"/>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K477" s="68"/>
      <c r="AL477" s="68"/>
      <c r="AM477" s="68"/>
      <c r="AN477" s="68"/>
      <c r="AO477" s="68"/>
      <c r="AP477" s="68"/>
      <c r="AQ477" s="68"/>
      <c r="AT477" s="68"/>
    </row>
    <row r="478" spans="1:46" ht="12" customHeight="1">
      <c r="A478" s="59"/>
      <c r="B478" s="24"/>
      <c r="C478" s="24"/>
      <c r="D478" s="76"/>
      <c r="E478" s="66" t="s">
        <v>337</v>
      </c>
      <c r="F478" s="66"/>
      <c r="G478" s="66"/>
      <c r="H478" s="66"/>
      <c r="I478" s="66"/>
      <c r="J478" s="66"/>
      <c r="K478" s="66"/>
      <c r="L478" s="66"/>
      <c r="M478" s="691"/>
      <c r="N478" s="691"/>
      <c r="O478" s="691"/>
      <c r="P478" s="691"/>
      <c r="Q478" s="691"/>
      <c r="R478" s="7" t="s">
        <v>84</v>
      </c>
      <c r="S478" s="7"/>
      <c r="T478" s="24" t="s">
        <v>203</v>
      </c>
      <c r="U478" s="24"/>
      <c r="V478" s="24"/>
      <c r="W478" s="24"/>
      <c r="X478" s="24"/>
      <c r="Y478" s="76"/>
      <c r="Z478" s="24" t="s">
        <v>310</v>
      </c>
      <c r="AA478" s="24"/>
      <c r="AB478" s="24"/>
      <c r="AC478" s="76"/>
      <c r="AD478" s="24" t="s">
        <v>309</v>
      </c>
      <c r="AE478" s="24"/>
      <c r="AF478" s="24"/>
      <c r="AG478" s="24"/>
      <c r="AK478" s="68"/>
      <c r="AL478" s="68"/>
      <c r="AM478" s="68"/>
      <c r="AN478" s="68"/>
      <c r="AO478" s="68"/>
      <c r="AP478" s="68"/>
      <c r="AQ478" s="68"/>
      <c r="AT478" s="68"/>
    </row>
    <row r="479" spans="1:46" ht="12" customHeight="1">
      <c r="A479" s="59"/>
      <c r="B479" s="24"/>
      <c r="C479" s="24"/>
      <c r="D479" s="1"/>
      <c r="E479" s="66"/>
      <c r="F479" s="66"/>
      <c r="G479" s="66"/>
      <c r="H479" s="66"/>
      <c r="I479" s="66"/>
      <c r="J479" s="66"/>
      <c r="K479" s="66"/>
      <c r="L479" s="66"/>
      <c r="M479" s="1"/>
      <c r="N479" s="1"/>
      <c r="O479" s="1"/>
      <c r="P479" s="1"/>
      <c r="Q479" s="1"/>
      <c r="R479" s="7"/>
      <c r="S479" s="7"/>
      <c r="T479" s="24"/>
      <c r="U479" s="24"/>
      <c r="V479" s="24"/>
      <c r="W479" s="24"/>
      <c r="X479" s="24"/>
      <c r="Y479" s="1"/>
      <c r="Z479" s="24"/>
      <c r="AA479" s="24"/>
      <c r="AB479" s="24"/>
      <c r="AC479" s="1"/>
      <c r="AD479" s="24"/>
      <c r="AE479" s="24"/>
      <c r="AF479" s="24"/>
      <c r="AG479" s="24"/>
      <c r="AK479" s="68"/>
      <c r="AL479" s="68"/>
      <c r="AM479" s="68"/>
      <c r="AN479" s="68"/>
      <c r="AO479" s="68"/>
      <c r="AP479" s="68"/>
      <c r="AQ479" s="68"/>
      <c r="AT479" s="68"/>
    </row>
    <row r="480" spans="1:46" ht="12" customHeight="1">
      <c r="A480" s="1"/>
      <c r="B480" s="7"/>
      <c r="C480" s="7"/>
      <c r="D480" s="4"/>
      <c r="E480" s="4"/>
      <c r="F480" s="4"/>
      <c r="G480" s="4"/>
      <c r="H480" s="4"/>
      <c r="I480" s="4"/>
      <c r="J480" s="4"/>
      <c r="K480" s="4"/>
      <c r="L480" s="4"/>
      <c r="M480" s="4"/>
      <c r="N480" s="4"/>
      <c r="O480" s="4"/>
      <c r="P480" s="4"/>
      <c r="Q480" s="4"/>
      <c r="R480" s="4"/>
      <c r="S480" s="4"/>
      <c r="T480" s="4"/>
      <c r="U480" s="4"/>
      <c r="V480" s="4"/>
      <c r="W480" s="4"/>
      <c r="X480" s="4"/>
      <c r="Y480" s="4"/>
      <c r="Z480" s="24"/>
      <c r="AA480" s="24"/>
      <c r="AB480" s="24"/>
      <c r="AC480" s="24"/>
      <c r="AD480" s="24"/>
      <c r="AE480" s="24"/>
      <c r="AF480" s="24"/>
      <c r="AG480" s="24"/>
      <c r="AK480" s="68"/>
      <c r="AL480" s="68"/>
      <c r="AM480" s="68"/>
      <c r="AN480" s="68"/>
      <c r="AO480" s="68"/>
      <c r="AP480" s="68"/>
      <c r="AQ480" s="68"/>
      <c r="AT480" s="68"/>
    </row>
    <row r="481" spans="1:46" ht="12" customHeight="1">
      <c r="A481" s="773" t="s">
        <v>394</v>
      </c>
      <c r="B481" s="773"/>
      <c r="C481" s="773"/>
      <c r="D481" s="773"/>
      <c r="E481" s="773"/>
      <c r="F481" s="773"/>
      <c r="G481" s="773"/>
      <c r="H481" s="773"/>
      <c r="I481" s="773"/>
      <c r="J481" s="773"/>
      <c r="K481" s="773"/>
      <c r="L481" s="773"/>
      <c r="M481" s="773"/>
      <c r="N481" s="773"/>
      <c r="O481" s="773"/>
      <c r="P481" s="773"/>
      <c r="Q481" s="773"/>
      <c r="R481" s="773"/>
      <c r="S481" s="773"/>
      <c r="T481" s="773"/>
      <c r="U481" s="773"/>
      <c r="V481" s="773"/>
      <c r="W481" s="773"/>
      <c r="X481" s="24"/>
      <c r="Y481" s="24"/>
      <c r="Z481" s="24"/>
      <c r="AA481" s="24"/>
      <c r="AB481" s="24"/>
      <c r="AC481" s="24"/>
      <c r="AD481" s="24"/>
      <c r="AE481" s="24"/>
      <c r="AF481" s="24"/>
      <c r="AG481" s="24"/>
      <c r="AK481" s="68"/>
      <c r="AL481" s="68"/>
      <c r="AM481" s="68"/>
      <c r="AN481" s="68"/>
      <c r="AO481" s="68"/>
      <c r="AP481" s="68"/>
      <c r="AQ481" s="68"/>
      <c r="AT481" s="68"/>
    </row>
    <row r="482" spans="1:46" ht="12" customHeight="1">
      <c r="A482" s="59"/>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K482" s="68"/>
      <c r="AL482" s="68"/>
      <c r="AM482" s="68"/>
      <c r="AN482" s="68"/>
      <c r="AO482" s="68"/>
      <c r="AP482" s="68"/>
      <c r="AQ482" s="68"/>
      <c r="AT482" s="68"/>
    </row>
    <row r="483" spans="1:46" ht="12" customHeight="1">
      <c r="A483" s="654" t="s">
        <v>195</v>
      </c>
      <c r="B483" s="654"/>
      <c r="C483" s="654"/>
      <c r="D483" s="654"/>
      <c r="E483" s="654"/>
      <c r="F483" s="654"/>
      <c r="G483" s="654"/>
      <c r="H483" s="654"/>
      <c r="I483" s="654"/>
      <c r="J483" s="654"/>
      <c r="K483" s="654"/>
      <c r="L483" s="654"/>
      <c r="M483" s="654"/>
      <c r="N483" s="654"/>
      <c r="O483" s="654"/>
      <c r="P483" s="654"/>
      <c r="Q483" s="654"/>
      <c r="R483" s="654"/>
      <c r="S483" s="654"/>
      <c r="T483" s="654"/>
      <c r="U483" s="654"/>
      <c r="V483" s="654"/>
      <c r="W483" s="654"/>
      <c r="X483" s="654"/>
      <c r="Y483" s="654"/>
      <c r="Z483" s="654"/>
      <c r="AA483" s="654"/>
      <c r="AB483" s="654"/>
      <c r="AC483" s="654"/>
      <c r="AD483" s="654"/>
      <c r="AE483" s="654"/>
      <c r="AF483" s="654"/>
      <c r="AG483" s="654"/>
      <c r="AH483" s="23"/>
      <c r="AI483" s="23"/>
      <c r="AJ483" s="3" t="s">
        <v>220</v>
      </c>
      <c r="AK483" s="68"/>
      <c r="AL483" s="68"/>
      <c r="AM483" s="68"/>
      <c r="AN483" s="68"/>
      <c r="AO483" s="68"/>
      <c r="AP483" s="68"/>
      <c r="AQ483" s="68"/>
      <c r="AT483" s="68"/>
    </row>
    <row r="484" spans="1:46" ht="12" customHeight="1">
      <c r="A484" s="59"/>
      <c r="B484" s="24" t="s">
        <v>196</v>
      </c>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K484" s="68"/>
      <c r="AL484" s="68"/>
      <c r="AM484" s="68"/>
      <c r="AN484" s="68"/>
      <c r="AO484" s="68"/>
      <c r="AP484" s="68"/>
      <c r="AQ484" s="68"/>
      <c r="AT484" s="68"/>
    </row>
    <row r="485" spans="1:46" ht="12">
      <c r="A485" s="59"/>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1"/>
      <c r="AH485" s="1"/>
      <c r="AI485" s="1"/>
      <c r="AK485" s="68"/>
      <c r="AL485" s="68"/>
      <c r="AM485" s="68"/>
      <c r="AN485" s="68"/>
      <c r="AO485" s="68"/>
      <c r="AP485" s="68"/>
      <c r="AQ485" s="68"/>
      <c r="AT485" s="68"/>
    </row>
    <row r="486" spans="1:46" ht="12">
      <c r="A486" s="59"/>
      <c r="B486" s="24"/>
      <c r="C486" s="24"/>
      <c r="D486" s="76" t="s">
        <v>233</v>
      </c>
      <c r="E486" s="23" t="s">
        <v>284</v>
      </c>
      <c r="F486" s="23"/>
      <c r="G486" s="23"/>
      <c r="H486" s="23"/>
      <c r="I486" s="23"/>
      <c r="J486" s="23"/>
      <c r="K486" s="24"/>
      <c r="L486" s="24"/>
      <c r="M486" s="23"/>
      <c r="N486" s="23"/>
      <c r="O486" s="76"/>
      <c r="P486" s="23" t="s">
        <v>285</v>
      </c>
      <c r="Q486" s="23"/>
      <c r="R486" s="23"/>
      <c r="S486" s="23"/>
      <c r="T486" s="24"/>
      <c r="U486" s="24"/>
      <c r="V486" s="24"/>
      <c r="W486" s="24"/>
      <c r="X486" s="24"/>
      <c r="Y486" s="24"/>
      <c r="Z486" s="24"/>
      <c r="AA486" s="24"/>
      <c r="AB486" s="24"/>
      <c r="AC486" s="24"/>
      <c r="AD486" s="24"/>
      <c r="AE486" s="24"/>
      <c r="AF486" s="24"/>
      <c r="AG486" s="24"/>
      <c r="AK486" s="68"/>
      <c r="AL486" s="68"/>
      <c r="AM486" s="68"/>
      <c r="AN486" s="68"/>
      <c r="AO486" s="68"/>
      <c r="AP486" s="68"/>
      <c r="AQ486" s="68"/>
      <c r="AT486" s="68"/>
    </row>
    <row r="487" spans="1:46" ht="12">
      <c r="A487" s="59"/>
      <c r="B487" s="24"/>
      <c r="C487" s="24"/>
      <c r="D487" s="1"/>
      <c r="E487" s="23"/>
      <c r="F487" s="23"/>
      <c r="G487" s="23"/>
      <c r="H487" s="23"/>
      <c r="I487" s="23"/>
      <c r="J487" s="23"/>
      <c r="K487" s="24"/>
      <c r="L487" s="24"/>
      <c r="M487" s="23"/>
      <c r="N487" s="23"/>
      <c r="O487" s="1"/>
      <c r="P487" s="23"/>
      <c r="Q487" s="23"/>
      <c r="R487" s="23"/>
      <c r="S487" s="23"/>
      <c r="T487" s="24"/>
      <c r="U487" s="24"/>
      <c r="V487" s="24"/>
      <c r="W487" s="24"/>
      <c r="X487" s="24"/>
      <c r="Y487" s="24"/>
      <c r="Z487" s="24"/>
      <c r="AA487" s="24"/>
      <c r="AB487" s="24"/>
      <c r="AC487" s="24"/>
      <c r="AD487" s="24"/>
      <c r="AE487" s="24"/>
      <c r="AF487" s="24"/>
      <c r="AG487" s="24"/>
      <c r="AK487" s="68"/>
      <c r="AL487" s="68"/>
      <c r="AM487" s="68"/>
      <c r="AN487" s="68"/>
      <c r="AO487" s="68"/>
      <c r="AP487" s="68"/>
      <c r="AQ487" s="68"/>
      <c r="AT487" s="68"/>
    </row>
    <row r="488" spans="1:46" ht="12">
      <c r="A488" s="59"/>
      <c r="B488" s="24"/>
      <c r="C488" s="24"/>
      <c r="D488" s="24"/>
      <c r="E488" s="66"/>
      <c r="F488" s="66"/>
      <c r="G488" s="66"/>
      <c r="H488" s="66"/>
      <c r="I488" s="66"/>
      <c r="J488" s="66"/>
      <c r="K488" s="66"/>
      <c r="L488" s="66"/>
      <c r="M488" s="66"/>
      <c r="N488" s="66"/>
      <c r="O488" s="66"/>
      <c r="P488" s="66"/>
      <c r="Q488" s="66"/>
      <c r="R488" s="66"/>
      <c r="S488" s="66"/>
      <c r="T488" s="24"/>
      <c r="U488" s="24"/>
      <c r="V488" s="24"/>
      <c r="W488" s="24"/>
      <c r="X488" s="24"/>
      <c r="Y488" s="24"/>
      <c r="Z488" s="24"/>
      <c r="AA488" s="24"/>
      <c r="AB488" s="24"/>
      <c r="AC488" s="24"/>
      <c r="AD488" s="24"/>
      <c r="AE488" s="24"/>
      <c r="AF488" s="24"/>
      <c r="AG488" s="1"/>
      <c r="AH488" s="1"/>
      <c r="AI488" s="1"/>
      <c r="AL488" s="68"/>
      <c r="AM488" s="68"/>
      <c r="AN488" s="68"/>
      <c r="AO488" s="68"/>
      <c r="AP488" s="68"/>
      <c r="AQ488" s="68"/>
      <c r="AR488" s="68"/>
      <c r="AS488" s="68"/>
      <c r="AT488" s="68"/>
    </row>
    <row r="489" spans="1:46" ht="12">
      <c r="A489" s="59"/>
      <c r="B489" s="24" t="s">
        <v>197</v>
      </c>
      <c r="C489" s="24"/>
      <c r="D489" s="24"/>
      <c r="E489" s="24"/>
      <c r="F489" s="24"/>
      <c r="G489" s="24"/>
      <c r="H489" s="24"/>
      <c r="I489" s="24"/>
      <c r="J489" s="24"/>
      <c r="K489" s="24"/>
      <c r="L489" s="24"/>
      <c r="M489" s="24"/>
      <c r="N489" s="24"/>
      <c r="O489" s="24"/>
      <c r="P489" s="24"/>
      <c r="Q489" s="24"/>
      <c r="R489" s="1"/>
      <c r="S489" s="1"/>
      <c r="T489" s="1"/>
      <c r="U489" s="1"/>
      <c r="V489" s="1"/>
      <c r="W489" s="1"/>
      <c r="X489" s="1"/>
      <c r="Y489" s="1"/>
      <c r="Z489" s="1"/>
      <c r="AA489" s="1"/>
      <c r="AB489" s="1"/>
      <c r="AC489" s="1"/>
      <c r="AD489" s="1"/>
      <c r="AE489" s="1"/>
      <c r="AF489" s="1"/>
      <c r="AG489" s="24"/>
      <c r="AK489" s="68"/>
      <c r="AL489" s="68"/>
      <c r="AM489" s="68"/>
      <c r="AN489" s="68"/>
      <c r="AO489" s="68"/>
      <c r="AP489" s="68"/>
      <c r="AQ489" s="68"/>
      <c r="AR489" s="68"/>
      <c r="AS489" s="68"/>
      <c r="AT489" s="68"/>
    </row>
    <row r="490" spans="1:46" ht="12">
      <c r="A490" s="59"/>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K490" s="68"/>
      <c r="AL490" s="68"/>
      <c r="AM490" s="68"/>
      <c r="AN490" s="68"/>
      <c r="AO490" s="68"/>
      <c r="AP490" s="68"/>
      <c r="AQ490" s="68"/>
      <c r="AR490" s="68"/>
      <c r="AS490" s="68"/>
      <c r="AT490" s="68"/>
    </row>
    <row r="491" spans="1:46" ht="12">
      <c r="A491" s="59"/>
      <c r="B491" s="24"/>
      <c r="C491" s="24"/>
      <c r="D491" s="76"/>
      <c r="E491" s="23" t="s">
        <v>288</v>
      </c>
      <c r="F491" s="23"/>
      <c r="G491" s="23"/>
      <c r="H491" s="23"/>
      <c r="I491" s="23"/>
      <c r="J491" s="23"/>
      <c r="K491" s="23"/>
      <c r="L491" s="23"/>
      <c r="M491" s="24"/>
      <c r="N491" s="24"/>
      <c r="O491" s="76" t="s">
        <v>233</v>
      </c>
      <c r="P491" s="23" t="s">
        <v>289</v>
      </c>
      <c r="Q491" s="23"/>
      <c r="R491" s="23"/>
      <c r="S491" s="23"/>
      <c r="T491" s="24"/>
      <c r="U491" s="24"/>
      <c r="V491" s="24"/>
      <c r="W491" s="24"/>
      <c r="X491" s="24"/>
      <c r="Y491" s="76"/>
      <c r="Z491" s="23" t="s">
        <v>664</v>
      </c>
      <c r="AA491" s="24"/>
      <c r="AB491" s="24"/>
      <c r="AC491" s="24"/>
      <c r="AD491" s="24"/>
      <c r="AE491" s="24"/>
      <c r="AF491" s="24"/>
      <c r="AG491" s="24"/>
      <c r="AS491" s="68"/>
      <c r="AT491" s="68"/>
    </row>
    <row r="492" spans="1:46" ht="12">
      <c r="A492" s="59"/>
      <c r="B492" s="24"/>
      <c r="C492" s="24"/>
      <c r="D492" s="1"/>
      <c r="E492" s="23"/>
      <c r="F492" s="23"/>
      <c r="G492" s="23"/>
      <c r="H492" s="23"/>
      <c r="I492" s="23"/>
      <c r="J492" s="23"/>
      <c r="K492" s="23"/>
      <c r="L492" s="23"/>
      <c r="M492" s="24"/>
      <c r="N492" s="24"/>
      <c r="O492" s="1"/>
      <c r="P492" s="23"/>
      <c r="Q492" s="23"/>
      <c r="R492" s="23"/>
      <c r="S492" s="23"/>
      <c r="T492" s="24"/>
      <c r="U492" s="24"/>
      <c r="V492" s="24"/>
      <c r="W492" s="24"/>
      <c r="X492" s="24"/>
      <c r="Y492" s="24"/>
      <c r="Z492" s="24"/>
      <c r="AA492" s="24"/>
      <c r="AB492" s="24"/>
      <c r="AC492" s="24"/>
      <c r="AD492" s="24"/>
      <c r="AE492" s="24"/>
      <c r="AF492" s="24"/>
      <c r="AG492" s="24"/>
      <c r="AS492" s="68"/>
      <c r="AT492" s="68"/>
    </row>
    <row r="493" spans="1:46" ht="12">
      <c r="A493" s="59"/>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J493" s="69"/>
      <c r="AK493" s="69"/>
      <c r="AL493" s="69"/>
      <c r="AM493" s="69"/>
      <c r="AN493" s="69"/>
      <c r="AO493" s="69"/>
      <c r="AP493" s="69"/>
      <c r="AQ493" s="69"/>
      <c r="AR493" s="69"/>
      <c r="AS493" s="68"/>
      <c r="AT493" s="68"/>
    </row>
    <row r="494" spans="1:46" ht="12">
      <c r="A494" s="59"/>
      <c r="B494" s="24" t="s">
        <v>198</v>
      </c>
      <c r="C494" s="24"/>
      <c r="D494" s="24"/>
      <c r="E494" s="24"/>
      <c r="F494" s="24"/>
      <c r="G494" s="24"/>
      <c r="H494" s="24"/>
      <c r="I494" s="24"/>
      <c r="J494" s="24"/>
      <c r="K494" s="24"/>
      <c r="L494" s="24"/>
      <c r="M494" s="24"/>
      <c r="N494" s="24"/>
      <c r="O494" s="24"/>
      <c r="P494" s="24"/>
      <c r="Q494" s="24"/>
      <c r="R494" s="1"/>
      <c r="S494" s="1"/>
      <c r="T494" s="1"/>
      <c r="U494" s="1"/>
      <c r="V494" s="1"/>
      <c r="W494" s="1"/>
      <c r="X494" s="1"/>
      <c r="Y494" s="1"/>
      <c r="Z494" s="1"/>
      <c r="AA494" s="1"/>
      <c r="AB494" s="1"/>
      <c r="AC494" s="1"/>
      <c r="AD494" s="1"/>
      <c r="AE494" s="1"/>
      <c r="AF494" s="1"/>
      <c r="AG494" s="24"/>
      <c r="AK494" s="68"/>
      <c r="AL494" s="68"/>
      <c r="AM494" s="68"/>
      <c r="AN494" s="68"/>
      <c r="AO494" s="68"/>
      <c r="AP494" s="68"/>
      <c r="AQ494" s="68"/>
      <c r="AR494" s="68"/>
      <c r="AS494" s="68"/>
      <c r="AT494" s="68"/>
    </row>
    <row r="495" spans="1:46" ht="12">
      <c r="A495" s="59"/>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K495" s="68"/>
      <c r="AL495" s="68"/>
      <c r="AM495" s="68"/>
      <c r="AN495" s="68"/>
      <c r="AO495" s="68"/>
      <c r="AP495" s="68"/>
      <c r="AQ495" s="68"/>
      <c r="AR495" s="68"/>
      <c r="AS495" s="68"/>
      <c r="AT495" s="68"/>
    </row>
    <row r="496" spans="1:46" ht="12">
      <c r="A496" s="59"/>
      <c r="B496" s="24"/>
      <c r="C496" s="24"/>
      <c r="D496" s="76"/>
      <c r="E496" s="23" t="s">
        <v>290</v>
      </c>
      <c r="F496" s="23"/>
      <c r="G496" s="23" t="s">
        <v>199</v>
      </c>
      <c r="H496" s="23"/>
      <c r="I496" s="23"/>
      <c r="J496" s="23"/>
      <c r="K496" s="23"/>
      <c r="L496" s="23"/>
      <c r="M496" s="24"/>
      <c r="N496" s="24"/>
      <c r="O496" s="76" t="s">
        <v>233</v>
      </c>
      <c r="P496" s="23" t="s">
        <v>291</v>
      </c>
      <c r="Q496" s="23"/>
      <c r="R496" s="23"/>
      <c r="S496" s="23"/>
      <c r="T496" s="24"/>
      <c r="U496" s="24"/>
      <c r="V496" s="24"/>
      <c r="W496" s="24"/>
      <c r="X496" s="24"/>
      <c r="Y496" s="76"/>
      <c r="Z496" s="23" t="s">
        <v>292</v>
      </c>
      <c r="AA496" s="23"/>
      <c r="AB496" s="23"/>
      <c r="AC496" s="23"/>
      <c r="AD496" s="24"/>
      <c r="AE496" s="24"/>
      <c r="AF496" s="24"/>
      <c r="AG496" s="24"/>
      <c r="AS496" s="68"/>
      <c r="AT496" s="68"/>
    </row>
    <row r="497" spans="1:46" ht="12">
      <c r="A497" s="59"/>
      <c r="B497" s="24"/>
      <c r="C497" s="24"/>
      <c r="D497" s="1"/>
      <c r="E497" s="23"/>
      <c r="F497" s="23"/>
      <c r="G497" s="23"/>
      <c r="H497" s="23"/>
      <c r="I497" s="23"/>
      <c r="J497" s="23"/>
      <c r="K497" s="23"/>
      <c r="L497" s="23"/>
      <c r="M497" s="24"/>
      <c r="N497" s="24"/>
      <c r="O497" s="1"/>
      <c r="P497" s="23"/>
      <c r="Q497" s="23"/>
      <c r="R497" s="23"/>
      <c r="S497" s="23"/>
      <c r="T497" s="24"/>
      <c r="U497" s="24"/>
      <c r="V497" s="24"/>
      <c r="W497" s="24"/>
      <c r="X497" s="24"/>
      <c r="Y497" s="1"/>
      <c r="Z497" s="23"/>
      <c r="AA497" s="23"/>
      <c r="AB497" s="23"/>
      <c r="AC497" s="23"/>
      <c r="AD497" s="24"/>
      <c r="AE497" s="24"/>
      <c r="AF497" s="24"/>
      <c r="AG497" s="24"/>
      <c r="AS497" s="68"/>
      <c r="AT497" s="68"/>
    </row>
    <row r="498" spans="1:46" ht="12">
      <c r="A498" s="59"/>
      <c r="B498" s="24"/>
      <c r="C498" s="24"/>
      <c r="D498" s="1"/>
      <c r="E498" s="23"/>
      <c r="F498" s="23"/>
      <c r="G498" s="23"/>
      <c r="H498" s="23"/>
      <c r="I498" s="23"/>
      <c r="J498" s="23"/>
      <c r="K498" s="23"/>
      <c r="L498" s="23"/>
      <c r="M498" s="24"/>
      <c r="N498" s="24"/>
      <c r="O498" s="1"/>
      <c r="P498" s="23"/>
      <c r="Q498" s="23"/>
      <c r="R498" s="23"/>
      <c r="S498" s="23"/>
      <c r="T498" s="24"/>
      <c r="U498" s="24"/>
      <c r="V498" s="24"/>
      <c r="W498" s="24"/>
      <c r="X498" s="24"/>
      <c r="Y498" s="1"/>
      <c r="Z498" s="23"/>
      <c r="AA498" s="23"/>
      <c r="AB498" s="23"/>
      <c r="AC498" s="23"/>
      <c r="AD498" s="24"/>
      <c r="AE498" s="24"/>
      <c r="AF498" s="24"/>
      <c r="AG498" s="24"/>
      <c r="AS498" s="68"/>
      <c r="AT498" s="68"/>
    </row>
    <row r="499" spans="1:46" ht="12">
      <c r="A499" s="7"/>
      <c r="B499" s="7" t="s">
        <v>398</v>
      </c>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S499" s="68"/>
      <c r="AT499" s="68"/>
    </row>
    <row r="500" spans="1:46" ht="12">
      <c r="A500" s="59"/>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S500" s="68"/>
      <c r="AT500" s="68"/>
    </row>
    <row r="501" spans="1:46" ht="12">
      <c r="A501" s="59"/>
      <c r="B501" s="24"/>
      <c r="C501" s="24"/>
      <c r="D501" s="76" t="s">
        <v>233</v>
      </c>
      <c r="E501" s="7" t="s">
        <v>293</v>
      </c>
      <c r="F501" s="7"/>
      <c r="G501" s="7"/>
      <c r="H501" s="7"/>
      <c r="I501" s="7"/>
      <c r="J501" s="7"/>
      <c r="K501" s="7"/>
      <c r="L501" s="7"/>
      <c r="M501" s="7"/>
      <c r="N501" s="7"/>
      <c r="O501" s="7"/>
      <c r="P501" s="7"/>
      <c r="Q501" s="7"/>
      <c r="R501" s="7"/>
      <c r="S501" s="7"/>
      <c r="T501" s="24"/>
      <c r="U501" s="24"/>
      <c r="V501" s="24"/>
      <c r="W501" s="24"/>
      <c r="X501" s="24"/>
      <c r="Y501" s="24"/>
      <c r="Z501" s="24"/>
      <c r="AA501" s="24"/>
      <c r="AB501" s="24"/>
      <c r="AC501" s="24"/>
      <c r="AD501" s="24"/>
      <c r="AE501" s="24"/>
      <c r="AF501" s="24"/>
      <c r="AG501" s="24"/>
      <c r="AS501" s="68"/>
      <c r="AT501" s="68"/>
    </row>
    <row r="502" spans="1:46" ht="12">
      <c r="A502" s="59"/>
      <c r="B502" s="24"/>
      <c r="C502" s="24"/>
      <c r="D502" s="23"/>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S502" s="68"/>
      <c r="AT502" s="68"/>
    </row>
    <row r="503" spans="1:46" ht="12">
      <c r="A503" s="24"/>
      <c r="B503" s="24"/>
      <c r="C503" s="24"/>
      <c r="D503" s="76"/>
      <c r="E503" s="7" t="s">
        <v>295</v>
      </c>
      <c r="F503" s="7"/>
      <c r="G503" s="7"/>
      <c r="H503" s="7"/>
      <c r="I503" s="7"/>
      <c r="J503" s="7"/>
      <c r="K503" s="7"/>
      <c r="L503" s="7"/>
      <c r="M503" s="7"/>
      <c r="N503" s="7"/>
      <c r="O503" s="1"/>
      <c r="P503" s="1"/>
      <c r="Q503" s="76"/>
      <c r="R503" s="7" t="s">
        <v>366</v>
      </c>
      <c r="S503" s="1"/>
      <c r="T503" s="7"/>
      <c r="U503" s="76"/>
      <c r="V503" s="7" t="s">
        <v>367</v>
      </c>
      <c r="W503" s="7"/>
      <c r="X503" s="24"/>
      <c r="Y503" s="24"/>
      <c r="Z503" s="24"/>
      <c r="AA503" s="24"/>
      <c r="AB503" s="24"/>
      <c r="AC503" s="24"/>
      <c r="AD503" s="24"/>
      <c r="AE503" s="24"/>
      <c r="AF503" s="24"/>
      <c r="AG503" s="24"/>
      <c r="AS503" s="68"/>
      <c r="AT503" s="68"/>
    </row>
    <row r="504" spans="1:46" ht="12">
      <c r="A504" s="59"/>
      <c r="B504" s="24"/>
      <c r="C504" s="24"/>
      <c r="D504" s="23"/>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S504" s="68"/>
      <c r="AT504" s="68"/>
    </row>
    <row r="505" spans="1:46" ht="12">
      <c r="A505" s="24"/>
      <c r="B505" s="24"/>
      <c r="C505" s="24"/>
      <c r="D505" s="76"/>
      <c r="E505" s="7" t="s">
        <v>294</v>
      </c>
      <c r="F505" s="7"/>
      <c r="G505" s="7"/>
      <c r="H505" s="7"/>
      <c r="I505" s="7"/>
      <c r="J505" s="7"/>
      <c r="K505" s="7"/>
      <c r="L505" s="7"/>
      <c r="M505" s="7"/>
      <c r="N505" s="7"/>
      <c r="O505" s="7"/>
      <c r="P505" s="7"/>
      <c r="Q505" s="7"/>
      <c r="R505" s="7"/>
      <c r="S505" s="7"/>
      <c r="T505" s="24"/>
      <c r="U505" s="24"/>
      <c r="V505" s="24"/>
      <c r="W505" s="24"/>
      <c r="X505" s="24"/>
      <c r="Y505" s="24"/>
      <c r="Z505" s="24"/>
      <c r="AA505" s="24"/>
      <c r="AB505" s="24"/>
      <c r="AC505" s="24"/>
      <c r="AD505" s="24"/>
      <c r="AE505" s="24"/>
      <c r="AF505" s="24"/>
      <c r="AG505" s="24"/>
      <c r="AS505" s="68"/>
      <c r="AT505" s="68"/>
    </row>
    <row r="506" spans="1:46" ht="12">
      <c r="A506" s="24"/>
      <c r="B506" s="24"/>
      <c r="C506" s="24"/>
      <c r="D506" s="23"/>
      <c r="E506" s="23"/>
      <c r="F506" s="23"/>
      <c r="G506" s="23"/>
      <c r="H506" s="23"/>
      <c r="I506" s="23"/>
      <c r="J506" s="23"/>
      <c r="K506" s="23"/>
      <c r="L506" s="23"/>
      <c r="M506" s="23"/>
      <c r="N506" s="23"/>
      <c r="O506" s="23"/>
      <c r="P506" s="23"/>
      <c r="Q506" s="23"/>
      <c r="R506" s="23"/>
      <c r="S506" s="23"/>
      <c r="T506" s="24"/>
      <c r="U506" s="24"/>
      <c r="V506" s="24"/>
      <c r="W506" s="24"/>
      <c r="X506" s="24"/>
      <c r="Y506" s="24"/>
      <c r="Z506" s="24"/>
      <c r="AA506" s="24"/>
      <c r="AB506" s="24"/>
      <c r="AC506" s="24"/>
      <c r="AD506" s="24"/>
      <c r="AE506" s="24"/>
      <c r="AF506" s="24"/>
      <c r="AG506" s="24"/>
      <c r="AS506" s="68"/>
      <c r="AT506" s="68"/>
    </row>
    <row r="507" spans="1:46" ht="12">
      <c r="A507" s="24"/>
      <c r="B507" s="24"/>
      <c r="C507" s="24"/>
      <c r="D507" s="76" t="s">
        <v>233</v>
      </c>
      <c r="E507" s="7" t="s">
        <v>371</v>
      </c>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S507" s="68"/>
      <c r="AT507" s="68"/>
    </row>
    <row r="508" spans="1:46" ht="12">
      <c r="A508" s="24"/>
      <c r="B508" s="24"/>
      <c r="C508" s="24"/>
      <c r="D508" s="83"/>
      <c r="E508" s="23"/>
      <c r="F508" s="23"/>
      <c r="G508" s="23"/>
      <c r="H508" s="23"/>
      <c r="I508" s="23"/>
      <c r="J508" s="23"/>
      <c r="K508" s="23"/>
      <c r="L508" s="23"/>
      <c r="M508" s="23"/>
      <c r="N508" s="23"/>
      <c r="O508" s="23"/>
      <c r="P508" s="23"/>
      <c r="Q508" s="23"/>
      <c r="R508" s="23"/>
      <c r="S508" s="23"/>
      <c r="T508" s="24"/>
      <c r="U508" s="24"/>
      <c r="V508" s="24"/>
      <c r="W508" s="24"/>
      <c r="X508" s="24"/>
      <c r="Y508" s="24"/>
      <c r="Z508" s="24"/>
      <c r="AA508" s="24"/>
      <c r="AB508" s="24"/>
      <c r="AC508" s="24"/>
      <c r="AD508" s="24"/>
      <c r="AE508" s="24"/>
      <c r="AF508" s="24"/>
      <c r="AG508" s="24"/>
      <c r="AS508" s="68"/>
      <c r="AT508" s="68"/>
    </row>
    <row r="509" spans="1:46" ht="12">
      <c r="A509" s="24"/>
      <c r="B509" s="24"/>
      <c r="C509" s="24"/>
      <c r="D509" s="76"/>
      <c r="E509" s="7" t="s">
        <v>388</v>
      </c>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S509" s="68"/>
      <c r="AT509" s="68"/>
    </row>
    <row r="510" spans="1:46" ht="12">
      <c r="A510" s="24"/>
      <c r="B510" s="24"/>
      <c r="C510" s="24"/>
      <c r="D510" s="58"/>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S510" s="68"/>
      <c r="AT510" s="68"/>
    </row>
    <row r="511" spans="1:46" ht="12">
      <c r="A511" s="24"/>
      <c r="B511" s="24"/>
      <c r="C511" s="24"/>
      <c r="D511" s="76"/>
      <c r="E511" s="7" t="s">
        <v>372</v>
      </c>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S511" s="68"/>
      <c r="AT511" s="68"/>
    </row>
    <row r="512" spans="1:46" ht="12">
      <c r="A512" s="59"/>
      <c r="B512" s="24"/>
      <c r="C512" s="24"/>
      <c r="D512" s="1"/>
      <c r="E512" s="23"/>
      <c r="F512" s="23"/>
      <c r="G512" s="23"/>
      <c r="H512" s="23"/>
      <c r="I512" s="23"/>
      <c r="J512" s="23"/>
      <c r="K512" s="23"/>
      <c r="L512" s="23"/>
      <c r="M512" s="24"/>
      <c r="N512" s="24"/>
      <c r="O512" s="1"/>
      <c r="P512" s="23"/>
      <c r="Q512" s="23"/>
      <c r="R512" s="23"/>
      <c r="S512" s="23"/>
      <c r="T512" s="24"/>
      <c r="U512" s="24"/>
      <c r="V512" s="24"/>
      <c r="W512" s="24"/>
      <c r="X512" s="24"/>
      <c r="Y512" s="1"/>
      <c r="Z512" s="23"/>
      <c r="AA512" s="23"/>
      <c r="AB512" s="23"/>
      <c r="AC512" s="23"/>
      <c r="AD512" s="24"/>
      <c r="AE512" s="24"/>
      <c r="AF512" s="24"/>
      <c r="AG512" s="24"/>
      <c r="AS512" s="68"/>
      <c r="AT512" s="68"/>
    </row>
    <row r="513" spans="1:33" ht="12" customHeight="1">
      <c r="A513" s="59"/>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row>
    <row r="514" spans="1:35" ht="12.75" customHeight="1">
      <c r="A514" s="654" t="s">
        <v>404</v>
      </c>
      <c r="B514" s="654"/>
      <c r="C514" s="654"/>
      <c r="D514" s="654"/>
      <c r="E514" s="654"/>
      <c r="F514" s="654"/>
      <c r="G514" s="654"/>
      <c r="H514" s="654"/>
      <c r="I514" s="654"/>
      <c r="J514" s="654"/>
      <c r="K514" s="654"/>
      <c r="L514" s="654"/>
      <c r="M514" s="654"/>
      <c r="N514" s="654"/>
      <c r="O514" s="654"/>
      <c r="P514" s="654"/>
      <c r="Q514" s="654"/>
      <c r="R514" s="654"/>
      <c r="S514" s="654"/>
      <c r="T514" s="654"/>
      <c r="U514" s="654"/>
      <c r="V514" s="654"/>
      <c r="W514" s="654"/>
      <c r="X514" s="654"/>
      <c r="Y514" s="654"/>
      <c r="Z514" s="654"/>
      <c r="AA514" s="654"/>
      <c r="AB514" s="654"/>
      <c r="AC514" s="654"/>
      <c r="AD514" s="654"/>
      <c r="AE514" s="654"/>
      <c r="AF514" s="654"/>
      <c r="AG514" s="654"/>
      <c r="AH514" s="23"/>
      <c r="AI514" s="23"/>
    </row>
    <row r="515" spans="1:46" ht="12">
      <c r="A515" s="59"/>
      <c r="B515" s="24" t="s">
        <v>200</v>
      </c>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K515" s="68"/>
      <c r="AL515" s="68"/>
      <c r="AM515" s="68"/>
      <c r="AN515" s="68"/>
      <c r="AO515" s="68"/>
      <c r="AP515" s="68"/>
      <c r="AQ515" s="68"/>
      <c r="AR515" s="68"/>
      <c r="AS515" s="68"/>
      <c r="AT515" s="68"/>
    </row>
    <row r="516" spans="1:46" ht="12">
      <c r="A516" s="59"/>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J516" s="69" t="s">
        <v>221</v>
      </c>
      <c r="AK516" s="42"/>
      <c r="AL516" s="42"/>
      <c r="AM516" s="42"/>
      <c r="AN516" s="42"/>
      <c r="AO516" s="42"/>
      <c r="AP516" s="42"/>
      <c r="AQ516" s="42"/>
      <c r="AR516" s="42"/>
      <c r="AS516" s="68"/>
      <c r="AT516" s="68"/>
    </row>
    <row r="517" spans="1:46" ht="12">
      <c r="A517" s="59"/>
      <c r="B517" s="24"/>
      <c r="C517" s="24"/>
      <c r="D517" s="76"/>
      <c r="E517" s="7" t="s">
        <v>389</v>
      </c>
      <c r="F517" s="7"/>
      <c r="G517" s="7"/>
      <c r="H517" s="7"/>
      <c r="I517" s="7"/>
      <c r="J517" s="7"/>
      <c r="K517" s="7"/>
      <c r="L517" s="7"/>
      <c r="M517" s="7"/>
      <c r="N517" s="7"/>
      <c r="O517" s="7"/>
      <c r="P517" s="7"/>
      <c r="Q517" s="7"/>
      <c r="R517" s="7"/>
      <c r="S517" s="7"/>
      <c r="T517" s="24"/>
      <c r="U517" s="24"/>
      <c r="V517" s="24"/>
      <c r="W517" s="24"/>
      <c r="X517" s="24"/>
      <c r="Y517" s="24"/>
      <c r="Z517" s="24"/>
      <c r="AA517" s="24"/>
      <c r="AB517" s="24"/>
      <c r="AC517" s="24"/>
      <c r="AD517" s="24"/>
      <c r="AE517" s="24"/>
      <c r="AF517" s="24"/>
      <c r="AG517" s="24"/>
      <c r="AJ517" s="69" t="s">
        <v>222</v>
      </c>
      <c r="AK517" s="69"/>
      <c r="AL517" s="69"/>
      <c r="AM517" s="69"/>
      <c r="AN517" s="69"/>
      <c r="AO517" s="69"/>
      <c r="AP517" s="69"/>
      <c r="AQ517" s="69"/>
      <c r="AR517" s="69"/>
      <c r="AS517" s="68"/>
      <c r="AT517" s="68"/>
    </row>
    <row r="518" spans="1:46" ht="12">
      <c r="A518" s="59"/>
      <c r="B518" s="24"/>
      <c r="C518" s="24"/>
      <c r="D518" s="23"/>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J518" s="69"/>
      <c r="AK518" s="69"/>
      <c r="AL518" s="69"/>
      <c r="AM518" s="69"/>
      <c r="AN518" s="69"/>
      <c r="AO518" s="69"/>
      <c r="AP518" s="69"/>
      <c r="AQ518" s="69"/>
      <c r="AR518" s="69"/>
      <c r="AS518" s="68"/>
      <c r="AT518" s="68"/>
    </row>
    <row r="519" spans="1:46" ht="12.75" customHeight="1">
      <c r="A519" s="59"/>
      <c r="B519" s="24"/>
      <c r="C519" s="24"/>
      <c r="D519" s="76" t="s">
        <v>233</v>
      </c>
      <c r="E519" s="7" t="s">
        <v>352</v>
      </c>
      <c r="F519" s="7"/>
      <c r="G519" s="7"/>
      <c r="H519" s="7"/>
      <c r="I519" s="7"/>
      <c r="J519" s="7"/>
      <c r="K519" s="7"/>
      <c r="L519" s="7"/>
      <c r="M519" s="7"/>
      <c r="N519" s="7"/>
      <c r="O519" s="7"/>
      <c r="P519" s="18" t="s">
        <v>351</v>
      </c>
      <c r="Q519" s="459">
        <v>2020</v>
      </c>
      <c r="R519" s="459"/>
      <c r="S519" s="459"/>
      <c r="T519" s="24" t="s">
        <v>334</v>
      </c>
      <c r="U519" s="24"/>
      <c r="V519" s="24"/>
      <c r="W519" s="24"/>
      <c r="X519" s="24"/>
      <c r="Y519" s="24"/>
      <c r="Z519" s="24"/>
      <c r="AA519" s="24"/>
      <c r="AB519" s="24"/>
      <c r="AC519" s="24"/>
      <c r="AD519" s="24"/>
      <c r="AE519" s="24"/>
      <c r="AF519" s="24"/>
      <c r="AG519" s="24"/>
      <c r="AJ519" s="69"/>
      <c r="AK519" s="69"/>
      <c r="AL519" s="69"/>
      <c r="AM519" s="69"/>
      <c r="AN519" s="69"/>
      <c r="AO519" s="69"/>
      <c r="AP519" s="69"/>
      <c r="AQ519" s="69"/>
      <c r="AR519" s="69"/>
      <c r="AS519" s="68"/>
      <c r="AT519" s="68"/>
    </row>
    <row r="520" spans="1:46" ht="12">
      <c r="A520" s="59"/>
      <c r="B520" s="24"/>
      <c r="C520" s="24"/>
      <c r="D520" s="23"/>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J520" s="69"/>
      <c r="AK520" s="69"/>
      <c r="AL520" s="69"/>
      <c r="AM520" s="69"/>
      <c r="AN520" s="69"/>
      <c r="AO520" s="69"/>
      <c r="AP520" s="69"/>
      <c r="AQ520" s="69"/>
      <c r="AR520" s="69"/>
      <c r="AS520" s="68"/>
      <c r="AT520" s="68"/>
    </row>
    <row r="521" spans="1:46" ht="12.75" customHeight="1">
      <c r="A521" s="59"/>
      <c r="B521" s="24"/>
      <c r="C521" s="24"/>
      <c r="D521" s="76"/>
      <c r="E521" s="7" t="s">
        <v>296</v>
      </c>
      <c r="F521" s="7"/>
      <c r="G521" s="7"/>
      <c r="H521" s="7"/>
      <c r="I521" s="7"/>
      <c r="J521" s="7"/>
      <c r="K521" s="7"/>
      <c r="L521" s="7"/>
      <c r="M521" s="7"/>
      <c r="N521" s="7"/>
      <c r="O521" s="7"/>
      <c r="P521" s="7"/>
      <c r="Q521" s="7"/>
      <c r="R521" s="7"/>
      <c r="S521" s="7"/>
      <c r="T521" s="24"/>
      <c r="U521" s="24"/>
      <c r="V521" s="24"/>
      <c r="W521" s="24"/>
      <c r="X521" s="24"/>
      <c r="Y521" s="24"/>
      <c r="Z521" s="24"/>
      <c r="AA521" s="24"/>
      <c r="AB521" s="24"/>
      <c r="AC521" s="24"/>
      <c r="AD521" s="24"/>
      <c r="AE521" s="24"/>
      <c r="AF521" s="24"/>
      <c r="AG521" s="24"/>
      <c r="AJ521" s="69"/>
      <c r="AK521" s="69"/>
      <c r="AL521" s="69"/>
      <c r="AM521" s="69"/>
      <c r="AN521" s="69"/>
      <c r="AO521" s="69"/>
      <c r="AP521" s="69"/>
      <c r="AQ521" s="69"/>
      <c r="AR521" s="69"/>
      <c r="AS521" s="68"/>
      <c r="AT521" s="68"/>
    </row>
    <row r="522" spans="1:46" ht="12.75" customHeight="1">
      <c r="A522" s="59"/>
      <c r="B522" s="24"/>
      <c r="C522" s="24"/>
      <c r="D522" s="1"/>
      <c r="E522" s="7"/>
      <c r="F522" s="7"/>
      <c r="G522" s="7"/>
      <c r="H522" s="7"/>
      <c r="I522" s="7"/>
      <c r="J522" s="7"/>
      <c r="K522" s="7"/>
      <c r="L522" s="7"/>
      <c r="M522" s="7"/>
      <c r="N522" s="7"/>
      <c r="O522" s="7"/>
      <c r="P522" s="7"/>
      <c r="Q522" s="7"/>
      <c r="R522" s="7"/>
      <c r="S522" s="7"/>
      <c r="T522" s="24"/>
      <c r="U522" s="24"/>
      <c r="V522" s="24"/>
      <c r="W522" s="24"/>
      <c r="X522" s="24"/>
      <c r="Y522" s="24"/>
      <c r="Z522" s="24"/>
      <c r="AA522" s="24"/>
      <c r="AB522" s="24"/>
      <c r="AC522" s="24"/>
      <c r="AD522" s="24"/>
      <c r="AE522" s="24"/>
      <c r="AF522" s="24"/>
      <c r="AG522" s="24"/>
      <c r="AJ522" s="69"/>
      <c r="AK522" s="69"/>
      <c r="AL522" s="69"/>
      <c r="AM522" s="69"/>
      <c r="AN522" s="69"/>
      <c r="AO522" s="69"/>
      <c r="AP522" s="69"/>
      <c r="AQ522" s="69"/>
      <c r="AR522" s="69"/>
      <c r="AS522" s="68"/>
      <c r="AT522" s="68"/>
    </row>
    <row r="523" spans="1:46" ht="12.75" customHeight="1">
      <c r="A523" s="59"/>
      <c r="B523" s="24"/>
      <c r="C523" s="24"/>
      <c r="D523" s="1"/>
      <c r="E523" s="7"/>
      <c r="F523" s="7"/>
      <c r="G523" s="7"/>
      <c r="H523" s="7"/>
      <c r="I523" s="7"/>
      <c r="J523" s="7"/>
      <c r="K523" s="7"/>
      <c r="L523" s="7"/>
      <c r="M523" s="7"/>
      <c r="N523" s="7"/>
      <c r="O523" s="7"/>
      <c r="P523" s="7"/>
      <c r="Q523" s="7"/>
      <c r="R523" s="7"/>
      <c r="S523" s="7"/>
      <c r="T523" s="24"/>
      <c r="U523" s="24"/>
      <c r="V523" s="24"/>
      <c r="W523" s="24"/>
      <c r="X523" s="24"/>
      <c r="Y523" s="24"/>
      <c r="Z523" s="24"/>
      <c r="AA523" s="24"/>
      <c r="AB523" s="24"/>
      <c r="AC523" s="24"/>
      <c r="AD523" s="24"/>
      <c r="AE523" s="24"/>
      <c r="AF523" s="24"/>
      <c r="AG523" s="24"/>
      <c r="AJ523" s="69"/>
      <c r="AK523" s="69"/>
      <c r="AL523" s="69"/>
      <c r="AM523" s="69"/>
      <c r="AN523" s="69"/>
      <c r="AO523" s="69"/>
      <c r="AP523" s="69"/>
      <c r="AQ523" s="69"/>
      <c r="AR523" s="69"/>
      <c r="AS523" s="68"/>
      <c r="AT523" s="68"/>
    </row>
    <row r="524" spans="1:46" ht="12.75" customHeight="1">
      <c r="A524" s="59"/>
      <c r="B524" s="24"/>
      <c r="C524" s="24"/>
      <c r="D524" s="1"/>
      <c r="E524" s="7"/>
      <c r="F524" s="7"/>
      <c r="G524" s="7"/>
      <c r="H524" s="7"/>
      <c r="I524" s="7"/>
      <c r="J524" s="7"/>
      <c r="K524" s="7"/>
      <c r="L524" s="7"/>
      <c r="M524" s="7"/>
      <c r="N524" s="7"/>
      <c r="O524" s="7"/>
      <c r="P524" s="7"/>
      <c r="Q524" s="7"/>
      <c r="R524" s="7"/>
      <c r="S524" s="7"/>
      <c r="T524" s="24"/>
      <c r="U524" s="24"/>
      <c r="V524" s="24"/>
      <c r="W524" s="24"/>
      <c r="X524" s="24"/>
      <c r="Y524" s="24"/>
      <c r="Z524" s="24"/>
      <c r="AA524" s="24"/>
      <c r="AB524" s="24"/>
      <c r="AC524" s="24"/>
      <c r="AD524" s="24"/>
      <c r="AE524" s="24"/>
      <c r="AF524" s="24"/>
      <c r="AG524" s="24"/>
      <c r="AJ524" s="69"/>
      <c r="AK524" s="69"/>
      <c r="AL524" s="69"/>
      <c r="AM524" s="69"/>
      <c r="AN524" s="69"/>
      <c r="AO524" s="69"/>
      <c r="AP524" s="69"/>
      <c r="AQ524" s="69"/>
      <c r="AR524" s="69"/>
      <c r="AS524" s="68"/>
      <c r="AT524" s="68"/>
    </row>
    <row r="525" spans="1:46" ht="12.75" customHeight="1">
      <c r="A525" s="59"/>
      <c r="B525" s="24" t="s">
        <v>397</v>
      </c>
      <c r="C525" s="24"/>
      <c r="D525" s="24"/>
      <c r="E525" s="24"/>
      <c r="F525" s="24"/>
      <c r="G525" s="24"/>
      <c r="H525" s="24"/>
      <c r="I525" s="24"/>
      <c r="J525" s="24"/>
      <c r="K525" s="24"/>
      <c r="L525" s="24"/>
      <c r="M525" s="24"/>
      <c r="N525" s="24"/>
      <c r="O525" s="24"/>
      <c r="P525" s="24"/>
      <c r="Q525" s="24"/>
      <c r="R525" s="1"/>
      <c r="S525" s="1"/>
      <c r="T525" s="1"/>
      <c r="U525" s="1"/>
      <c r="V525" s="1"/>
      <c r="W525" s="1"/>
      <c r="X525" s="1"/>
      <c r="Y525" s="1"/>
      <c r="Z525" s="1"/>
      <c r="AA525" s="1"/>
      <c r="AB525" s="1"/>
      <c r="AC525" s="1"/>
      <c r="AD525" s="1"/>
      <c r="AE525" s="1"/>
      <c r="AF525" s="24"/>
      <c r="AG525" s="24"/>
      <c r="AJ525" s="69"/>
      <c r="AK525" s="69"/>
      <c r="AL525" s="69"/>
      <c r="AM525" s="69"/>
      <c r="AN525" s="69"/>
      <c r="AO525" s="69"/>
      <c r="AP525" s="69"/>
      <c r="AQ525" s="69"/>
      <c r="AR525" s="69"/>
      <c r="AS525" s="68"/>
      <c r="AT525" s="68"/>
    </row>
    <row r="526" spans="1:46" ht="12.75" customHeight="1">
      <c r="A526" s="59"/>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J526" s="69"/>
      <c r="AK526" s="69"/>
      <c r="AL526" s="69"/>
      <c r="AM526" s="69"/>
      <c r="AN526" s="69"/>
      <c r="AO526" s="69"/>
      <c r="AP526" s="69"/>
      <c r="AQ526" s="69"/>
      <c r="AR526" s="69"/>
      <c r="AS526" s="68"/>
      <c r="AT526" s="68"/>
    </row>
    <row r="527" spans="1:46" ht="12.75" customHeight="1">
      <c r="A527" s="59"/>
      <c r="B527" s="24"/>
      <c r="C527" s="24"/>
      <c r="D527" s="76"/>
      <c r="E527" s="23" t="s">
        <v>391</v>
      </c>
      <c r="F527" s="23"/>
      <c r="G527" s="23"/>
      <c r="H527" s="23"/>
      <c r="I527" s="23"/>
      <c r="J527" s="23"/>
      <c r="K527" s="23"/>
      <c r="L527" s="23"/>
      <c r="M527" s="24"/>
      <c r="N527" s="24"/>
      <c r="O527" s="1"/>
      <c r="P527" s="23"/>
      <c r="Q527" s="23"/>
      <c r="R527" s="23"/>
      <c r="S527" s="23"/>
      <c r="T527" s="11"/>
      <c r="U527" s="11"/>
      <c r="V527" s="24"/>
      <c r="W527" s="24"/>
      <c r="X527" s="11"/>
      <c r="Y527" s="1"/>
      <c r="Z527" s="23"/>
      <c r="AA527" s="23"/>
      <c r="AB527" s="23"/>
      <c r="AC527" s="23"/>
      <c r="AD527" s="11"/>
      <c r="AE527" s="24"/>
      <c r="AF527" s="24"/>
      <c r="AG527" s="24"/>
      <c r="AJ527" s="69"/>
      <c r="AK527" s="69"/>
      <c r="AL527" s="69"/>
      <c r="AM527" s="69"/>
      <c r="AN527" s="69"/>
      <c r="AO527" s="69"/>
      <c r="AP527" s="69"/>
      <c r="AQ527" s="69"/>
      <c r="AR527" s="69"/>
      <c r="AS527" s="68"/>
      <c r="AT527" s="68"/>
    </row>
    <row r="528" spans="1:46" ht="12.75" customHeight="1">
      <c r="A528" s="59"/>
      <c r="B528" s="24"/>
      <c r="C528" s="24"/>
      <c r="D528" s="1"/>
      <c r="E528" s="7"/>
      <c r="F528" s="7"/>
      <c r="G528" s="7"/>
      <c r="H528" s="7"/>
      <c r="I528" s="7"/>
      <c r="J528" s="7"/>
      <c r="K528" s="7"/>
      <c r="L528" s="7"/>
      <c r="M528" s="7"/>
      <c r="N528" s="7"/>
      <c r="O528" s="7"/>
      <c r="P528" s="7"/>
      <c r="Q528" s="7"/>
      <c r="R528" s="7"/>
      <c r="S528" s="7"/>
      <c r="T528" s="11"/>
      <c r="U528" s="11"/>
      <c r="V528" s="24"/>
      <c r="W528" s="24"/>
      <c r="X528" s="24"/>
      <c r="Y528" s="24"/>
      <c r="Z528" s="24"/>
      <c r="AA528" s="24"/>
      <c r="AB528" s="24"/>
      <c r="AC528" s="24"/>
      <c r="AD528" s="24"/>
      <c r="AE528" s="24"/>
      <c r="AF528" s="24"/>
      <c r="AG528" s="24"/>
      <c r="AJ528" s="69"/>
      <c r="AK528" s="69"/>
      <c r="AL528" s="69"/>
      <c r="AM528" s="69"/>
      <c r="AN528" s="69"/>
      <c r="AO528" s="69"/>
      <c r="AP528" s="69"/>
      <c r="AQ528" s="69"/>
      <c r="AR528" s="69"/>
      <c r="AS528" s="68"/>
      <c r="AT528" s="68"/>
    </row>
    <row r="529" spans="1:46" ht="12.75" customHeight="1">
      <c r="A529" s="59"/>
      <c r="B529" s="24"/>
      <c r="C529" s="24"/>
      <c r="D529" s="76"/>
      <c r="E529" s="23" t="s">
        <v>392</v>
      </c>
      <c r="F529" s="23"/>
      <c r="G529" s="23"/>
      <c r="H529" s="7"/>
      <c r="I529" s="7"/>
      <c r="J529" s="7"/>
      <c r="K529" s="7"/>
      <c r="L529" s="7"/>
      <c r="M529" s="7"/>
      <c r="N529" s="7"/>
      <c r="O529" s="7"/>
      <c r="P529" s="7"/>
      <c r="Q529" s="7"/>
      <c r="R529" s="7"/>
      <c r="S529" s="7"/>
      <c r="T529" s="24"/>
      <c r="U529" s="24"/>
      <c r="V529" s="24"/>
      <c r="W529" s="24"/>
      <c r="X529" s="24"/>
      <c r="Y529" s="24"/>
      <c r="Z529" s="24"/>
      <c r="AA529" s="24"/>
      <c r="AB529" s="24"/>
      <c r="AC529" s="24"/>
      <c r="AD529" s="24"/>
      <c r="AE529" s="24"/>
      <c r="AF529" s="24"/>
      <c r="AG529" s="24"/>
      <c r="AJ529" s="69"/>
      <c r="AK529" s="69"/>
      <c r="AL529" s="69"/>
      <c r="AM529" s="69"/>
      <c r="AN529" s="69"/>
      <c r="AO529" s="69"/>
      <c r="AP529" s="69"/>
      <c r="AQ529" s="69"/>
      <c r="AR529" s="69"/>
      <c r="AS529" s="68"/>
      <c r="AT529" s="68"/>
    </row>
    <row r="530" spans="1:46" ht="12.75" customHeight="1">
      <c r="A530" s="59"/>
      <c r="B530" s="24"/>
      <c r="C530" s="24"/>
      <c r="D530" s="1"/>
      <c r="E530" s="7"/>
      <c r="F530" s="7"/>
      <c r="G530" s="7"/>
      <c r="H530" s="7"/>
      <c r="I530" s="7"/>
      <c r="J530" s="7"/>
      <c r="K530" s="7"/>
      <c r="L530" s="7"/>
      <c r="M530" s="7"/>
      <c r="N530" s="7"/>
      <c r="O530" s="7"/>
      <c r="P530" s="7"/>
      <c r="Q530" s="7"/>
      <c r="R530" s="7"/>
      <c r="S530" s="7"/>
      <c r="T530" s="24"/>
      <c r="U530" s="24"/>
      <c r="V530" s="24"/>
      <c r="W530" s="24"/>
      <c r="X530" s="24"/>
      <c r="Y530" s="24"/>
      <c r="Z530" s="24"/>
      <c r="AA530" s="24"/>
      <c r="AB530" s="24"/>
      <c r="AC530" s="24"/>
      <c r="AD530" s="24"/>
      <c r="AE530" s="24"/>
      <c r="AF530" s="24"/>
      <c r="AG530" s="24"/>
      <c r="AJ530" s="69"/>
      <c r="AK530" s="69"/>
      <c r="AL530" s="69"/>
      <c r="AM530" s="69"/>
      <c r="AN530" s="69"/>
      <c r="AO530" s="69"/>
      <c r="AP530" s="69"/>
      <c r="AQ530" s="69"/>
      <c r="AR530" s="69"/>
      <c r="AS530" s="68"/>
      <c r="AT530" s="68"/>
    </row>
    <row r="531" spans="1:46" ht="12.75" customHeight="1">
      <c r="A531" s="59"/>
      <c r="B531" s="24"/>
      <c r="C531" s="24"/>
      <c r="D531" s="76"/>
      <c r="E531" s="23" t="s">
        <v>393</v>
      </c>
      <c r="F531" s="7"/>
      <c r="G531" s="7"/>
      <c r="H531" s="7"/>
      <c r="I531" s="7"/>
      <c r="J531" s="7"/>
      <c r="K531" s="7"/>
      <c r="L531" s="7"/>
      <c r="M531" s="7"/>
      <c r="N531" s="7"/>
      <c r="O531" s="7"/>
      <c r="P531" s="7"/>
      <c r="Q531" s="7"/>
      <c r="R531" s="7"/>
      <c r="S531" s="7"/>
      <c r="T531" s="24"/>
      <c r="U531" s="24"/>
      <c r="V531" s="24"/>
      <c r="W531" s="24"/>
      <c r="X531" s="24"/>
      <c r="Y531" s="24"/>
      <c r="Z531" s="24"/>
      <c r="AA531" s="24"/>
      <c r="AB531" s="24"/>
      <c r="AC531" s="24"/>
      <c r="AD531" s="24"/>
      <c r="AE531" s="24"/>
      <c r="AF531" s="24"/>
      <c r="AG531" s="24"/>
      <c r="AJ531" s="69"/>
      <c r="AK531" s="69"/>
      <c r="AL531" s="69"/>
      <c r="AM531" s="69"/>
      <c r="AN531" s="69"/>
      <c r="AO531" s="69"/>
      <c r="AP531" s="69"/>
      <c r="AQ531" s="69"/>
      <c r="AR531" s="69"/>
      <c r="AS531" s="68"/>
      <c r="AT531" s="68"/>
    </row>
    <row r="532" spans="1:46" ht="12.75" customHeight="1">
      <c r="A532" s="59"/>
      <c r="B532" s="24"/>
      <c r="C532" s="24"/>
      <c r="D532" s="1"/>
      <c r="E532" s="7"/>
      <c r="F532" s="7"/>
      <c r="G532" s="7"/>
      <c r="H532" s="7"/>
      <c r="I532" s="7"/>
      <c r="J532" s="7"/>
      <c r="K532" s="7"/>
      <c r="L532" s="7"/>
      <c r="M532" s="7"/>
      <c r="N532" s="7"/>
      <c r="O532" s="7"/>
      <c r="P532" s="7"/>
      <c r="Q532" s="7"/>
      <c r="R532" s="7"/>
      <c r="S532" s="7"/>
      <c r="T532" s="24"/>
      <c r="U532" s="24"/>
      <c r="V532" s="24"/>
      <c r="W532" s="24"/>
      <c r="X532" s="24"/>
      <c r="Y532" s="24"/>
      <c r="Z532" s="24"/>
      <c r="AA532" s="24"/>
      <c r="AB532" s="24"/>
      <c r="AC532" s="24"/>
      <c r="AD532" s="24"/>
      <c r="AE532" s="24"/>
      <c r="AF532" s="24"/>
      <c r="AG532" s="24"/>
      <c r="AJ532" s="69"/>
      <c r="AK532" s="69"/>
      <c r="AL532" s="69"/>
      <c r="AM532" s="69"/>
      <c r="AN532" s="69"/>
      <c r="AO532" s="69"/>
      <c r="AP532" s="69"/>
      <c r="AQ532" s="69"/>
      <c r="AR532" s="69"/>
      <c r="AS532" s="68"/>
      <c r="AT532" s="68"/>
    </row>
    <row r="533" spans="1:46" ht="12.75" customHeight="1">
      <c r="A533" s="59"/>
      <c r="B533" s="24"/>
      <c r="C533" s="24"/>
      <c r="D533" s="76"/>
      <c r="E533" s="23" t="s">
        <v>390</v>
      </c>
      <c r="F533" s="23"/>
      <c r="G533" s="23"/>
      <c r="H533" s="23"/>
      <c r="I533" s="7"/>
      <c r="J533" s="7"/>
      <c r="K533" s="7"/>
      <c r="L533" s="7"/>
      <c r="M533" s="7"/>
      <c r="N533" s="7"/>
      <c r="O533" s="7"/>
      <c r="P533" s="7"/>
      <c r="Q533" s="7"/>
      <c r="R533" s="7"/>
      <c r="S533" s="7"/>
      <c r="T533" s="24"/>
      <c r="U533" s="24"/>
      <c r="V533" s="24"/>
      <c r="W533" s="24"/>
      <c r="X533" s="24"/>
      <c r="Y533" s="24"/>
      <c r="Z533" s="24"/>
      <c r="AA533" s="24"/>
      <c r="AB533" s="24"/>
      <c r="AC533" s="24"/>
      <c r="AD533" s="24"/>
      <c r="AE533" s="24"/>
      <c r="AF533" s="24"/>
      <c r="AG533" s="24"/>
      <c r="AJ533" s="69"/>
      <c r="AK533" s="69"/>
      <c r="AL533" s="69"/>
      <c r="AM533" s="69"/>
      <c r="AN533" s="69"/>
      <c r="AO533" s="69"/>
      <c r="AP533" s="69"/>
      <c r="AQ533" s="69"/>
      <c r="AR533" s="69"/>
      <c r="AS533" s="68"/>
      <c r="AT533" s="68"/>
    </row>
    <row r="534" spans="1:46" ht="12.75" customHeight="1">
      <c r="A534" s="59"/>
      <c r="B534" s="24"/>
      <c r="C534" s="24"/>
      <c r="D534" s="1"/>
      <c r="E534" s="7"/>
      <c r="F534" s="7"/>
      <c r="G534" s="7"/>
      <c r="H534" s="7"/>
      <c r="I534" s="7"/>
      <c r="J534" s="7"/>
      <c r="K534" s="7"/>
      <c r="L534" s="7"/>
      <c r="M534" s="7"/>
      <c r="N534" s="7"/>
      <c r="O534" s="7"/>
      <c r="P534" s="7"/>
      <c r="Q534" s="7"/>
      <c r="R534" s="7"/>
      <c r="S534" s="7"/>
      <c r="T534" s="24"/>
      <c r="U534" s="24"/>
      <c r="V534" s="24"/>
      <c r="W534" s="24"/>
      <c r="X534" s="24"/>
      <c r="Y534" s="24"/>
      <c r="Z534" s="24"/>
      <c r="AA534" s="24"/>
      <c r="AB534" s="24"/>
      <c r="AC534" s="24"/>
      <c r="AD534" s="24"/>
      <c r="AE534" s="24"/>
      <c r="AF534" s="24"/>
      <c r="AG534" s="24"/>
      <c r="AJ534" s="69"/>
      <c r="AK534" s="69"/>
      <c r="AL534" s="69"/>
      <c r="AM534" s="69"/>
      <c r="AN534" s="69"/>
      <c r="AO534" s="69"/>
      <c r="AP534" s="69"/>
      <c r="AQ534" s="69"/>
      <c r="AR534" s="69"/>
      <c r="AS534" s="68"/>
      <c r="AT534" s="68"/>
    </row>
    <row r="535" spans="1:46" ht="12">
      <c r="A535" s="59"/>
      <c r="B535" s="24"/>
      <c r="C535" s="24"/>
      <c r="D535" s="24"/>
      <c r="E535" s="23"/>
      <c r="F535" s="23"/>
      <c r="G535" s="23"/>
      <c r="H535" s="23"/>
      <c r="I535" s="23"/>
      <c r="J535" s="23"/>
      <c r="K535" s="23"/>
      <c r="L535" s="23"/>
      <c r="M535" s="23"/>
      <c r="N535" s="23"/>
      <c r="O535" s="23"/>
      <c r="P535" s="23"/>
      <c r="Q535" s="23"/>
      <c r="R535" s="23"/>
      <c r="S535" s="23"/>
      <c r="T535" s="24"/>
      <c r="U535" s="24"/>
      <c r="V535" s="24"/>
      <c r="W535" s="24"/>
      <c r="X535" s="24"/>
      <c r="Y535" s="24"/>
      <c r="Z535" s="24"/>
      <c r="AA535" s="24"/>
      <c r="AB535" s="24"/>
      <c r="AC535" s="24"/>
      <c r="AD535" s="24"/>
      <c r="AE535" s="24"/>
      <c r="AF535" s="24"/>
      <c r="AG535" s="24"/>
      <c r="AJ535" s="69"/>
      <c r="AK535" s="69"/>
      <c r="AL535" s="69"/>
      <c r="AM535" s="69"/>
      <c r="AN535" s="69"/>
      <c r="AO535" s="69"/>
      <c r="AP535" s="69"/>
      <c r="AQ535" s="69"/>
      <c r="AR535" s="69"/>
      <c r="AS535" s="68"/>
      <c r="AT535" s="68"/>
    </row>
    <row r="536" spans="1:44" ht="12">
      <c r="A536" s="59"/>
      <c r="B536" s="24" t="s">
        <v>395</v>
      </c>
      <c r="C536" s="24"/>
      <c r="D536" s="24"/>
      <c r="E536" s="23"/>
      <c r="F536" s="23"/>
      <c r="G536" s="23"/>
      <c r="H536" s="23"/>
      <c r="I536" s="23"/>
      <c r="J536" s="23"/>
      <c r="K536" s="23"/>
      <c r="L536" s="23"/>
      <c r="M536" s="23"/>
      <c r="N536" s="23"/>
      <c r="O536" s="23"/>
      <c r="P536" s="23"/>
      <c r="Q536" s="23"/>
      <c r="R536" s="23"/>
      <c r="S536" s="23"/>
      <c r="T536" s="24"/>
      <c r="U536" s="24"/>
      <c r="V536" s="24"/>
      <c r="W536" s="24"/>
      <c r="X536" s="24"/>
      <c r="Y536" s="24"/>
      <c r="Z536" s="24"/>
      <c r="AA536" s="24"/>
      <c r="AB536" s="24"/>
      <c r="AC536" s="24"/>
      <c r="AD536" s="24"/>
      <c r="AE536" s="24"/>
      <c r="AF536" s="24"/>
      <c r="AG536" s="24"/>
      <c r="AJ536" s="69"/>
      <c r="AK536" s="69"/>
      <c r="AL536" s="69"/>
      <c r="AM536" s="69"/>
      <c r="AN536" s="69"/>
      <c r="AO536" s="69"/>
      <c r="AP536" s="69"/>
      <c r="AQ536" s="69"/>
      <c r="AR536" s="69"/>
    </row>
    <row r="537" spans="1:44" ht="12">
      <c r="A537" s="59"/>
      <c r="B537" s="24"/>
      <c r="C537" s="24"/>
      <c r="D537" s="24"/>
      <c r="E537" s="23"/>
      <c r="F537" s="23"/>
      <c r="G537" s="23"/>
      <c r="H537" s="23"/>
      <c r="I537" s="23"/>
      <c r="J537" s="23"/>
      <c r="K537" s="23"/>
      <c r="L537" s="23"/>
      <c r="M537" s="23"/>
      <c r="N537" s="23"/>
      <c r="O537" s="23"/>
      <c r="P537" s="23"/>
      <c r="Q537" s="23"/>
      <c r="R537" s="23"/>
      <c r="S537" s="23"/>
      <c r="T537" s="24"/>
      <c r="U537" s="24"/>
      <c r="V537" s="24"/>
      <c r="W537" s="24"/>
      <c r="X537" s="24"/>
      <c r="Y537" s="24"/>
      <c r="Z537" s="24"/>
      <c r="AA537" s="24"/>
      <c r="AB537" s="24"/>
      <c r="AC537" s="24"/>
      <c r="AD537" s="24"/>
      <c r="AE537" s="24"/>
      <c r="AF537" s="24"/>
      <c r="AG537" s="24"/>
      <c r="AJ537" s="69"/>
      <c r="AK537" s="69"/>
      <c r="AL537" s="69"/>
      <c r="AM537" s="69"/>
      <c r="AN537" s="69"/>
      <c r="AO537" s="69"/>
      <c r="AP537" s="69"/>
      <c r="AQ537" s="69"/>
      <c r="AR537" s="69"/>
    </row>
    <row r="538" spans="1:44" ht="12">
      <c r="A538" s="59"/>
      <c r="B538" s="24"/>
      <c r="C538" s="24"/>
      <c r="D538" s="76" t="s">
        <v>233</v>
      </c>
      <c r="E538" s="7" t="s">
        <v>297</v>
      </c>
      <c r="F538" s="7"/>
      <c r="G538" s="7"/>
      <c r="H538" s="7"/>
      <c r="I538" s="7"/>
      <c r="J538" s="7"/>
      <c r="K538" s="7"/>
      <c r="L538" s="7"/>
      <c r="M538" s="7"/>
      <c r="N538" s="7"/>
      <c r="O538" s="7"/>
      <c r="P538" s="7"/>
      <c r="Q538" s="7"/>
      <c r="R538" s="7"/>
      <c r="S538" s="7"/>
      <c r="T538" s="24"/>
      <c r="U538" s="24"/>
      <c r="V538" s="24"/>
      <c r="W538" s="24"/>
      <c r="X538" s="24"/>
      <c r="Y538" s="24"/>
      <c r="Z538" s="24"/>
      <c r="AA538" s="24"/>
      <c r="AB538" s="24"/>
      <c r="AC538" s="24"/>
      <c r="AD538" s="24"/>
      <c r="AE538" s="24"/>
      <c r="AF538" s="24"/>
      <c r="AG538" s="24"/>
      <c r="AJ538" s="69"/>
      <c r="AK538" s="69"/>
      <c r="AL538" s="69"/>
      <c r="AM538" s="69"/>
      <c r="AN538" s="69"/>
      <c r="AO538" s="69"/>
      <c r="AP538" s="69"/>
      <c r="AQ538" s="69"/>
      <c r="AR538" s="69"/>
    </row>
    <row r="539" spans="1:44" ht="12">
      <c r="A539" s="59"/>
      <c r="B539" s="24"/>
      <c r="C539" s="24"/>
      <c r="D539" s="23"/>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J539" s="69"/>
      <c r="AK539" s="69"/>
      <c r="AL539" s="69"/>
      <c r="AM539" s="69"/>
      <c r="AN539" s="69"/>
      <c r="AO539" s="69"/>
      <c r="AP539" s="69"/>
      <c r="AQ539" s="69"/>
      <c r="AR539" s="69"/>
    </row>
    <row r="540" spans="1:44" ht="12">
      <c r="A540" s="59"/>
      <c r="B540" s="24"/>
      <c r="C540" s="24"/>
      <c r="D540" s="76"/>
      <c r="E540" s="7" t="s">
        <v>298</v>
      </c>
      <c r="F540" s="7"/>
      <c r="G540" s="7"/>
      <c r="H540" s="7"/>
      <c r="I540" s="7"/>
      <c r="J540" s="7"/>
      <c r="K540" s="7"/>
      <c r="L540" s="7"/>
      <c r="M540" s="7"/>
      <c r="N540" s="7"/>
      <c r="O540" s="7"/>
      <c r="P540" s="7"/>
      <c r="Q540" s="7"/>
      <c r="R540" s="7"/>
      <c r="S540" s="7"/>
      <c r="T540" s="24"/>
      <c r="U540" s="24"/>
      <c r="V540" s="24"/>
      <c r="W540" s="24"/>
      <c r="X540" s="24"/>
      <c r="Y540" s="24"/>
      <c r="Z540" s="24"/>
      <c r="AA540" s="24"/>
      <c r="AB540" s="24"/>
      <c r="AC540" s="24"/>
      <c r="AD540" s="24"/>
      <c r="AE540" s="24"/>
      <c r="AF540" s="24"/>
      <c r="AG540" s="24"/>
      <c r="AJ540" s="69"/>
      <c r="AK540" s="69"/>
      <c r="AL540" s="69"/>
      <c r="AM540" s="69"/>
      <c r="AN540" s="69"/>
      <c r="AO540" s="69"/>
      <c r="AP540" s="69"/>
      <c r="AQ540" s="69"/>
      <c r="AR540" s="69"/>
    </row>
    <row r="541" spans="1:44" ht="12">
      <c r="A541" s="59"/>
      <c r="B541" s="24"/>
      <c r="C541" s="24"/>
      <c r="D541" s="23"/>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J541" s="69"/>
      <c r="AK541" s="69"/>
      <c r="AL541" s="69"/>
      <c r="AM541" s="69"/>
      <c r="AN541" s="69"/>
      <c r="AO541" s="69"/>
      <c r="AP541" s="69"/>
      <c r="AQ541" s="69"/>
      <c r="AR541" s="69"/>
    </row>
    <row r="542" spans="1:44" ht="12">
      <c r="A542" s="59"/>
      <c r="B542" s="24"/>
      <c r="C542" s="24"/>
      <c r="D542" s="76"/>
      <c r="E542" s="7" t="s">
        <v>299</v>
      </c>
      <c r="F542" s="7"/>
      <c r="G542" s="7"/>
      <c r="H542" s="7"/>
      <c r="I542" s="7"/>
      <c r="J542" s="7"/>
      <c r="K542" s="7"/>
      <c r="L542" s="7"/>
      <c r="M542" s="7"/>
      <c r="N542" s="7"/>
      <c r="O542" s="7"/>
      <c r="P542" s="7"/>
      <c r="Q542" s="7"/>
      <c r="R542" s="7"/>
      <c r="S542" s="7"/>
      <c r="T542" s="24"/>
      <c r="U542" s="24"/>
      <c r="V542" s="24"/>
      <c r="W542" s="24"/>
      <c r="X542" s="24"/>
      <c r="Y542" s="24"/>
      <c r="Z542" s="24"/>
      <c r="AA542" s="24"/>
      <c r="AB542" s="24"/>
      <c r="AC542" s="24"/>
      <c r="AD542" s="24"/>
      <c r="AE542" s="24"/>
      <c r="AF542" s="24"/>
      <c r="AG542" s="24"/>
      <c r="AJ542" s="69"/>
      <c r="AK542" s="69"/>
      <c r="AL542" s="69"/>
      <c r="AM542" s="69"/>
      <c r="AN542" s="69"/>
      <c r="AO542" s="69"/>
      <c r="AP542" s="69"/>
      <c r="AQ542" s="69"/>
      <c r="AR542" s="69"/>
    </row>
    <row r="543" spans="1:44" ht="12">
      <c r="A543" s="59"/>
      <c r="B543" s="24"/>
      <c r="C543" s="24"/>
      <c r="D543" s="24"/>
      <c r="E543" s="23"/>
      <c r="F543" s="23"/>
      <c r="G543" s="23"/>
      <c r="H543" s="23"/>
      <c r="I543" s="23"/>
      <c r="J543" s="23"/>
      <c r="K543" s="23"/>
      <c r="L543" s="23"/>
      <c r="M543" s="23"/>
      <c r="N543" s="23"/>
      <c r="O543" s="23"/>
      <c r="P543" s="23"/>
      <c r="Q543" s="23"/>
      <c r="R543" s="23"/>
      <c r="S543" s="23"/>
      <c r="T543" s="24"/>
      <c r="U543" s="24"/>
      <c r="V543" s="24"/>
      <c r="W543" s="24"/>
      <c r="X543" s="24"/>
      <c r="Y543" s="24"/>
      <c r="Z543" s="24"/>
      <c r="AA543" s="24"/>
      <c r="AB543" s="24"/>
      <c r="AC543" s="24"/>
      <c r="AD543" s="24"/>
      <c r="AE543" s="24"/>
      <c r="AF543" s="24"/>
      <c r="AG543" s="24"/>
      <c r="AJ543" s="69"/>
      <c r="AK543" s="69"/>
      <c r="AL543" s="69"/>
      <c r="AM543" s="69"/>
      <c r="AN543" s="69"/>
      <c r="AO543" s="69"/>
      <c r="AP543" s="69"/>
      <c r="AQ543" s="69"/>
      <c r="AR543" s="69"/>
    </row>
    <row r="544" spans="1:33" ht="12" customHeight="1">
      <c r="A544" s="59"/>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row>
    <row r="545" spans="1:33" ht="12" customHeight="1">
      <c r="A545" s="59"/>
      <c r="B545" s="24" t="s">
        <v>396</v>
      </c>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row>
    <row r="546" spans="1:33" ht="12" customHeight="1">
      <c r="A546" s="59"/>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row>
    <row r="547" spans="1:33" ht="12" customHeight="1">
      <c r="A547" s="59"/>
      <c r="B547" s="24"/>
      <c r="C547" s="24"/>
      <c r="D547" s="76" t="s">
        <v>233</v>
      </c>
      <c r="E547" s="7" t="s">
        <v>303</v>
      </c>
      <c r="F547" s="24"/>
      <c r="G547" s="24"/>
      <c r="H547" s="24"/>
      <c r="I547" s="24"/>
      <c r="J547" s="24"/>
      <c r="K547" s="24"/>
      <c r="L547" s="24"/>
      <c r="M547" s="24"/>
      <c r="N547" s="24"/>
      <c r="O547" s="24"/>
      <c r="P547" s="24"/>
      <c r="Q547" s="24"/>
      <c r="R547" s="24"/>
      <c r="S547" s="24"/>
      <c r="T547" s="76"/>
      <c r="U547" s="7" t="s">
        <v>300</v>
      </c>
      <c r="V547" s="24"/>
      <c r="W547" s="24"/>
      <c r="X547" s="24"/>
      <c r="Y547" s="24"/>
      <c r="Z547" s="24"/>
      <c r="AA547" s="24"/>
      <c r="AB547" s="24"/>
      <c r="AC547" s="24"/>
      <c r="AD547" s="24"/>
      <c r="AE547" s="24"/>
      <c r="AF547" s="24"/>
      <c r="AG547" s="24"/>
    </row>
    <row r="548" spans="1:33" ht="12" customHeight="1">
      <c r="A548" s="59"/>
      <c r="B548" s="24"/>
      <c r="C548" s="24"/>
      <c r="D548" s="23"/>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row>
    <row r="549" spans="1:33" ht="12" customHeight="1">
      <c r="A549" s="59"/>
      <c r="B549" s="24"/>
      <c r="C549" s="24"/>
      <c r="D549" s="76"/>
      <c r="E549" s="7" t="s">
        <v>301</v>
      </c>
      <c r="F549" s="24"/>
      <c r="G549" s="24"/>
      <c r="H549" s="24"/>
      <c r="I549" s="24"/>
      <c r="J549" s="24"/>
      <c r="K549" s="24"/>
      <c r="L549" s="24"/>
      <c r="M549" s="24"/>
      <c r="N549" s="24"/>
      <c r="O549" s="24"/>
      <c r="P549" s="24"/>
      <c r="Q549" s="24"/>
      <c r="R549" s="24"/>
      <c r="S549" s="24"/>
      <c r="T549" s="76"/>
      <c r="U549" s="7" t="s">
        <v>302</v>
      </c>
      <c r="V549" s="24"/>
      <c r="W549" s="24"/>
      <c r="X549" s="24"/>
      <c r="Y549" s="24"/>
      <c r="Z549" s="24"/>
      <c r="AA549" s="24"/>
      <c r="AB549" s="24"/>
      <c r="AC549" s="24"/>
      <c r="AD549" s="24"/>
      <c r="AE549" s="24"/>
      <c r="AF549" s="24"/>
      <c r="AG549" s="24"/>
    </row>
    <row r="550" spans="1:33" ht="12" customHeight="1">
      <c r="A550" s="59"/>
      <c r="B550" s="24"/>
      <c r="C550" s="24"/>
      <c r="D550" s="1"/>
      <c r="E550" s="7"/>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row>
    <row r="551" spans="1:33" ht="12" customHeight="1">
      <c r="A551" s="59"/>
      <c r="B551" s="24"/>
      <c r="C551" s="24"/>
      <c r="D551" s="76"/>
      <c r="E551" s="7" t="s">
        <v>311</v>
      </c>
      <c r="F551" s="24"/>
      <c r="G551" s="24"/>
      <c r="H551" s="24"/>
      <c r="I551" s="24"/>
      <c r="J551" s="24"/>
      <c r="K551" s="24"/>
      <c r="L551" s="24"/>
      <c r="M551" s="24"/>
      <c r="N551" s="24"/>
      <c r="O551" s="24"/>
      <c r="P551" s="24"/>
      <c r="Q551" s="24"/>
      <c r="R551" s="24"/>
      <c r="S551" s="24"/>
      <c r="T551" s="76"/>
      <c r="U551" s="7" t="s">
        <v>257</v>
      </c>
      <c r="V551" s="24"/>
      <c r="W551" s="24"/>
      <c r="X551" s="24"/>
      <c r="Y551" s="24"/>
      <c r="Z551" s="24"/>
      <c r="AA551" s="24"/>
      <c r="AB551" s="24"/>
      <c r="AC551" s="24"/>
      <c r="AD551" s="24"/>
      <c r="AE551" s="24"/>
      <c r="AF551" s="24"/>
      <c r="AG551" s="24"/>
    </row>
    <row r="552" spans="1:33" ht="12" customHeight="1">
      <c r="A552" s="59"/>
      <c r="B552" s="24"/>
      <c r="C552" s="24"/>
      <c r="D552" s="1"/>
      <c r="E552" s="7"/>
      <c r="F552" s="24"/>
      <c r="G552" s="24"/>
      <c r="H552" s="24"/>
      <c r="I552" s="24"/>
      <c r="J552" s="24"/>
      <c r="K552" s="24"/>
      <c r="L552" s="24"/>
      <c r="M552" s="24"/>
      <c r="N552" s="24"/>
      <c r="O552" s="24"/>
      <c r="P552" s="24"/>
      <c r="Q552" s="24"/>
      <c r="R552" s="24"/>
      <c r="S552" s="24"/>
      <c r="T552" s="1"/>
      <c r="U552" s="7"/>
      <c r="V552" s="24"/>
      <c r="W552" s="24"/>
      <c r="X552" s="24"/>
      <c r="Y552" s="24"/>
      <c r="Z552" s="24"/>
      <c r="AA552" s="24"/>
      <c r="AB552" s="24"/>
      <c r="AC552" s="24"/>
      <c r="AD552" s="24"/>
      <c r="AE552" s="24"/>
      <c r="AF552" s="24"/>
      <c r="AG552" s="24"/>
    </row>
    <row r="553" spans="1:33" ht="13.5">
      <c r="A553" s="59"/>
      <c r="B553" s="2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24"/>
      <c r="AC553" s="24"/>
      <c r="AD553" s="24"/>
      <c r="AE553" s="24"/>
      <c r="AF553" s="24"/>
      <c r="AG553" s="24"/>
    </row>
    <row r="554" spans="1:35" s="82" customFormat="1" ht="30" customHeight="1">
      <c r="A554" s="779" t="s">
        <v>663</v>
      </c>
      <c r="B554" s="779"/>
      <c r="C554" s="779"/>
      <c r="D554" s="779"/>
      <c r="E554" s="779"/>
      <c r="F554" s="779"/>
      <c r="G554" s="779"/>
      <c r="H554" s="779"/>
      <c r="I554" s="779"/>
      <c r="J554" s="779"/>
      <c r="K554" s="779"/>
      <c r="L554" s="779"/>
      <c r="M554" s="779"/>
      <c r="N554" s="779"/>
      <c r="O554" s="779"/>
      <c r="P554" s="779"/>
      <c r="Q554" s="779"/>
      <c r="R554" s="779"/>
      <c r="S554" s="779"/>
      <c r="T554" s="779"/>
      <c r="U554" s="779"/>
      <c r="V554" s="779"/>
      <c r="W554" s="779"/>
      <c r="X554" s="779"/>
      <c r="Y554" s="779"/>
      <c r="Z554" s="779"/>
      <c r="AA554" s="779"/>
      <c r="AB554" s="779"/>
      <c r="AC554" s="779"/>
      <c r="AD554" s="779"/>
      <c r="AE554" s="779"/>
      <c r="AF554" s="779"/>
      <c r="AG554" s="779"/>
      <c r="AH554" s="57"/>
      <c r="AI554" s="57"/>
    </row>
    <row r="555" spans="1:35" ht="1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row>
    <row r="556" spans="1:33" ht="13.5" customHeight="1">
      <c r="A556" s="59"/>
      <c r="B556" s="24"/>
      <c r="C556" s="7"/>
      <c r="D556" s="777" t="s">
        <v>353</v>
      </c>
      <c r="E556" s="777"/>
      <c r="F556" s="777"/>
      <c r="G556" s="777"/>
      <c r="H556" s="777"/>
      <c r="I556" s="777"/>
      <c r="J556" s="777"/>
      <c r="K556" s="777"/>
      <c r="L556" s="777"/>
      <c r="M556" s="777"/>
      <c r="N556" s="777"/>
      <c r="O556" s="777"/>
      <c r="P556" s="777"/>
      <c r="Q556" s="777"/>
      <c r="R556" s="777"/>
      <c r="S556" s="777"/>
      <c r="T556" s="777"/>
      <c r="U556" s="777"/>
      <c r="V556" s="777"/>
      <c r="W556" s="777"/>
      <c r="X556" s="777"/>
      <c r="Y556" s="777"/>
      <c r="Z556" s="777"/>
      <c r="AA556" s="777"/>
      <c r="AB556" s="777"/>
      <c r="AC556" s="777"/>
      <c r="AD556" s="777"/>
      <c r="AE556" s="777"/>
      <c r="AF556" s="24"/>
      <c r="AG556" s="24"/>
    </row>
    <row r="557" spans="1:33" ht="13.5">
      <c r="A557" s="59"/>
      <c r="B557" s="24"/>
      <c r="C557" s="4"/>
      <c r="D557" s="777"/>
      <c r="E557" s="777"/>
      <c r="F557" s="777"/>
      <c r="G557" s="777"/>
      <c r="H557" s="777"/>
      <c r="I557" s="777"/>
      <c r="J557" s="777"/>
      <c r="K557" s="777"/>
      <c r="L557" s="777"/>
      <c r="M557" s="777"/>
      <c r="N557" s="777"/>
      <c r="O557" s="777"/>
      <c r="P557" s="777"/>
      <c r="Q557" s="777"/>
      <c r="R557" s="777"/>
      <c r="S557" s="777"/>
      <c r="T557" s="777"/>
      <c r="U557" s="777"/>
      <c r="V557" s="777"/>
      <c r="W557" s="777"/>
      <c r="X557" s="777"/>
      <c r="Y557" s="777"/>
      <c r="Z557" s="777"/>
      <c r="AA557" s="777"/>
      <c r="AB557" s="777"/>
      <c r="AC557" s="777"/>
      <c r="AD557" s="777"/>
      <c r="AE557" s="777"/>
      <c r="AF557" s="24"/>
      <c r="AG557" s="24"/>
    </row>
    <row r="558" spans="1:33" ht="13.5">
      <c r="A558" s="59"/>
      <c r="B558" s="24"/>
      <c r="C558" s="4"/>
      <c r="D558" s="777"/>
      <c r="E558" s="777"/>
      <c r="F558" s="777"/>
      <c r="G558" s="777"/>
      <c r="H558" s="777"/>
      <c r="I558" s="777"/>
      <c r="J558" s="777"/>
      <c r="K558" s="777"/>
      <c r="L558" s="777"/>
      <c r="M558" s="777"/>
      <c r="N558" s="777"/>
      <c r="O558" s="777"/>
      <c r="P558" s="777"/>
      <c r="Q558" s="777"/>
      <c r="R558" s="777"/>
      <c r="S558" s="777"/>
      <c r="T558" s="777"/>
      <c r="U558" s="777"/>
      <c r="V558" s="777"/>
      <c r="W558" s="777"/>
      <c r="X558" s="777"/>
      <c r="Y558" s="777"/>
      <c r="Z558" s="777"/>
      <c r="AA558" s="777"/>
      <c r="AB558" s="777"/>
      <c r="AC558" s="777"/>
      <c r="AD558" s="777"/>
      <c r="AE558" s="777"/>
      <c r="AF558" s="24"/>
      <c r="AG558" s="24"/>
    </row>
    <row r="559" spans="1:33" ht="13.5">
      <c r="A559" s="59"/>
      <c r="B559" s="24"/>
      <c r="C559" s="4"/>
      <c r="D559" s="777"/>
      <c r="E559" s="777"/>
      <c r="F559" s="777"/>
      <c r="G559" s="777"/>
      <c r="H559" s="777"/>
      <c r="I559" s="777"/>
      <c r="J559" s="777"/>
      <c r="K559" s="777"/>
      <c r="L559" s="777"/>
      <c r="M559" s="777"/>
      <c r="N559" s="777"/>
      <c r="O559" s="777"/>
      <c r="P559" s="777"/>
      <c r="Q559" s="777"/>
      <c r="R559" s="777"/>
      <c r="S559" s="777"/>
      <c r="T559" s="777"/>
      <c r="U559" s="777"/>
      <c r="V559" s="777"/>
      <c r="W559" s="777"/>
      <c r="X559" s="777"/>
      <c r="Y559" s="777"/>
      <c r="Z559" s="777"/>
      <c r="AA559" s="777"/>
      <c r="AB559" s="777"/>
      <c r="AC559" s="777"/>
      <c r="AD559" s="777"/>
      <c r="AE559" s="777"/>
      <c r="AF559" s="24"/>
      <c r="AG559" s="24"/>
    </row>
    <row r="560" spans="1:33" ht="13.5">
      <c r="A560" s="59"/>
      <c r="B560" s="24"/>
      <c r="C560" s="4"/>
      <c r="D560" s="777"/>
      <c r="E560" s="777"/>
      <c r="F560" s="777"/>
      <c r="G560" s="777"/>
      <c r="H560" s="777"/>
      <c r="I560" s="777"/>
      <c r="J560" s="777"/>
      <c r="K560" s="777"/>
      <c r="L560" s="777"/>
      <c r="M560" s="777"/>
      <c r="N560" s="777"/>
      <c r="O560" s="777"/>
      <c r="P560" s="777"/>
      <c r="Q560" s="777"/>
      <c r="R560" s="777"/>
      <c r="S560" s="777"/>
      <c r="T560" s="777"/>
      <c r="U560" s="777"/>
      <c r="V560" s="777"/>
      <c r="W560" s="777"/>
      <c r="X560" s="777"/>
      <c r="Y560" s="777"/>
      <c r="Z560" s="777"/>
      <c r="AA560" s="777"/>
      <c r="AB560" s="777"/>
      <c r="AC560" s="777"/>
      <c r="AD560" s="777"/>
      <c r="AE560" s="777"/>
      <c r="AF560" s="24"/>
      <c r="AG560" s="24"/>
    </row>
    <row r="561" spans="1:33" ht="13.5">
      <c r="A561" s="59"/>
      <c r="B561" s="24"/>
      <c r="C561" s="4"/>
      <c r="D561" s="777"/>
      <c r="E561" s="777"/>
      <c r="F561" s="777"/>
      <c r="G561" s="777"/>
      <c r="H561" s="777"/>
      <c r="I561" s="777"/>
      <c r="J561" s="777"/>
      <c r="K561" s="777"/>
      <c r="L561" s="777"/>
      <c r="M561" s="777"/>
      <c r="N561" s="777"/>
      <c r="O561" s="777"/>
      <c r="P561" s="777"/>
      <c r="Q561" s="777"/>
      <c r="R561" s="777"/>
      <c r="S561" s="777"/>
      <c r="T561" s="777"/>
      <c r="U561" s="777"/>
      <c r="V561" s="777"/>
      <c r="W561" s="777"/>
      <c r="X561" s="777"/>
      <c r="Y561" s="777"/>
      <c r="Z561" s="777"/>
      <c r="AA561" s="777"/>
      <c r="AB561" s="777"/>
      <c r="AC561" s="777"/>
      <c r="AD561" s="777"/>
      <c r="AE561" s="777"/>
      <c r="AF561" s="24"/>
      <c r="AG561" s="24"/>
    </row>
    <row r="562" spans="1:33" ht="13.5">
      <c r="A562" s="59"/>
      <c r="B562" s="24"/>
      <c r="C562" s="4"/>
      <c r="D562" s="777"/>
      <c r="E562" s="777"/>
      <c r="F562" s="777"/>
      <c r="G562" s="777"/>
      <c r="H562" s="777"/>
      <c r="I562" s="777"/>
      <c r="J562" s="777"/>
      <c r="K562" s="777"/>
      <c r="L562" s="777"/>
      <c r="M562" s="777"/>
      <c r="N562" s="777"/>
      <c r="O562" s="777"/>
      <c r="P562" s="777"/>
      <c r="Q562" s="777"/>
      <c r="R562" s="777"/>
      <c r="S562" s="777"/>
      <c r="T562" s="777"/>
      <c r="U562" s="777"/>
      <c r="V562" s="777"/>
      <c r="W562" s="777"/>
      <c r="X562" s="777"/>
      <c r="Y562" s="777"/>
      <c r="Z562" s="777"/>
      <c r="AA562" s="777"/>
      <c r="AB562" s="777"/>
      <c r="AC562" s="777"/>
      <c r="AD562" s="777"/>
      <c r="AE562" s="777"/>
      <c r="AF562" s="24"/>
      <c r="AG562" s="24"/>
    </row>
    <row r="563" spans="1:33" ht="13.5">
      <c r="A563" s="59"/>
      <c r="B563" s="24"/>
      <c r="C563" s="4"/>
      <c r="D563" s="777"/>
      <c r="E563" s="777"/>
      <c r="F563" s="777"/>
      <c r="G563" s="777"/>
      <c r="H563" s="777"/>
      <c r="I563" s="777"/>
      <c r="J563" s="777"/>
      <c r="K563" s="777"/>
      <c r="L563" s="777"/>
      <c r="M563" s="777"/>
      <c r="N563" s="777"/>
      <c r="O563" s="777"/>
      <c r="P563" s="777"/>
      <c r="Q563" s="777"/>
      <c r="R563" s="777"/>
      <c r="S563" s="777"/>
      <c r="T563" s="777"/>
      <c r="U563" s="777"/>
      <c r="V563" s="777"/>
      <c r="W563" s="777"/>
      <c r="X563" s="777"/>
      <c r="Y563" s="777"/>
      <c r="Z563" s="777"/>
      <c r="AA563" s="777"/>
      <c r="AB563" s="777"/>
      <c r="AC563" s="777"/>
      <c r="AD563" s="777"/>
      <c r="AE563" s="777"/>
      <c r="AF563" s="24"/>
      <c r="AG563" s="24"/>
    </row>
    <row r="564" spans="1:33" ht="13.5">
      <c r="A564" s="59"/>
      <c r="B564" s="24"/>
      <c r="C564" s="4"/>
      <c r="D564" s="777"/>
      <c r="E564" s="777"/>
      <c r="F564" s="777"/>
      <c r="G564" s="777"/>
      <c r="H564" s="777"/>
      <c r="I564" s="777"/>
      <c r="J564" s="777"/>
      <c r="K564" s="777"/>
      <c r="L564" s="777"/>
      <c r="M564" s="777"/>
      <c r="N564" s="777"/>
      <c r="O564" s="777"/>
      <c r="P564" s="777"/>
      <c r="Q564" s="777"/>
      <c r="R564" s="777"/>
      <c r="S564" s="777"/>
      <c r="T564" s="777"/>
      <c r="U564" s="777"/>
      <c r="V564" s="777"/>
      <c r="W564" s="777"/>
      <c r="X564" s="777"/>
      <c r="Y564" s="777"/>
      <c r="Z564" s="777"/>
      <c r="AA564" s="777"/>
      <c r="AB564" s="777"/>
      <c r="AC564" s="777"/>
      <c r="AD564" s="777"/>
      <c r="AE564" s="777"/>
      <c r="AF564" s="24"/>
      <c r="AG564" s="24"/>
    </row>
    <row r="565" spans="1:33" ht="13.5">
      <c r="A565" s="59"/>
      <c r="B565" s="24"/>
      <c r="C565" s="4"/>
      <c r="D565" s="777"/>
      <c r="E565" s="777"/>
      <c r="F565" s="777"/>
      <c r="G565" s="777"/>
      <c r="H565" s="777"/>
      <c r="I565" s="777"/>
      <c r="J565" s="777"/>
      <c r="K565" s="777"/>
      <c r="L565" s="777"/>
      <c r="M565" s="777"/>
      <c r="N565" s="777"/>
      <c r="O565" s="777"/>
      <c r="P565" s="777"/>
      <c r="Q565" s="777"/>
      <c r="R565" s="777"/>
      <c r="S565" s="777"/>
      <c r="T565" s="777"/>
      <c r="U565" s="777"/>
      <c r="V565" s="777"/>
      <c r="W565" s="777"/>
      <c r="X565" s="777"/>
      <c r="Y565" s="777"/>
      <c r="Z565" s="777"/>
      <c r="AA565" s="777"/>
      <c r="AB565" s="777"/>
      <c r="AC565" s="777"/>
      <c r="AD565" s="777"/>
      <c r="AE565" s="777"/>
      <c r="AF565" s="24"/>
      <c r="AG565" s="24"/>
    </row>
    <row r="566" spans="1:33" ht="13.5">
      <c r="A566" s="59"/>
      <c r="B566" s="24"/>
      <c r="C566" s="4"/>
      <c r="D566" s="777"/>
      <c r="E566" s="777"/>
      <c r="F566" s="777"/>
      <c r="G566" s="777"/>
      <c r="H566" s="777"/>
      <c r="I566" s="777"/>
      <c r="J566" s="777"/>
      <c r="K566" s="777"/>
      <c r="L566" s="777"/>
      <c r="M566" s="777"/>
      <c r="N566" s="777"/>
      <c r="O566" s="777"/>
      <c r="P566" s="777"/>
      <c r="Q566" s="777"/>
      <c r="R566" s="777"/>
      <c r="S566" s="777"/>
      <c r="T566" s="777"/>
      <c r="U566" s="777"/>
      <c r="V566" s="777"/>
      <c r="W566" s="777"/>
      <c r="X566" s="777"/>
      <c r="Y566" s="777"/>
      <c r="Z566" s="777"/>
      <c r="AA566" s="777"/>
      <c r="AB566" s="777"/>
      <c r="AC566" s="777"/>
      <c r="AD566" s="777"/>
      <c r="AE566" s="777"/>
      <c r="AF566" s="24"/>
      <c r="AG566" s="24"/>
    </row>
    <row r="567" spans="1:33" ht="13.5">
      <c r="A567" s="59"/>
      <c r="B567" s="24"/>
      <c r="C567" s="4"/>
      <c r="D567" s="777"/>
      <c r="E567" s="777"/>
      <c r="F567" s="777"/>
      <c r="G567" s="777"/>
      <c r="H567" s="777"/>
      <c r="I567" s="777"/>
      <c r="J567" s="777"/>
      <c r="K567" s="777"/>
      <c r="L567" s="777"/>
      <c r="M567" s="777"/>
      <c r="N567" s="777"/>
      <c r="O567" s="777"/>
      <c r="P567" s="777"/>
      <c r="Q567" s="777"/>
      <c r="R567" s="777"/>
      <c r="S567" s="777"/>
      <c r="T567" s="777"/>
      <c r="U567" s="777"/>
      <c r="V567" s="777"/>
      <c r="W567" s="777"/>
      <c r="X567" s="777"/>
      <c r="Y567" s="777"/>
      <c r="Z567" s="777"/>
      <c r="AA567" s="777"/>
      <c r="AB567" s="777"/>
      <c r="AC567" s="777"/>
      <c r="AD567" s="777"/>
      <c r="AE567" s="777"/>
      <c r="AF567" s="24"/>
      <c r="AG567" s="24"/>
    </row>
    <row r="568" spans="1:33" ht="13.5">
      <c r="A568" s="59"/>
      <c r="B568" s="24"/>
      <c r="C568" s="4"/>
      <c r="D568" s="777"/>
      <c r="E568" s="777"/>
      <c r="F568" s="777"/>
      <c r="G568" s="777"/>
      <c r="H568" s="777"/>
      <c r="I568" s="777"/>
      <c r="J568" s="777"/>
      <c r="K568" s="777"/>
      <c r="L568" s="777"/>
      <c r="M568" s="777"/>
      <c r="N568" s="777"/>
      <c r="O568" s="777"/>
      <c r="P568" s="777"/>
      <c r="Q568" s="777"/>
      <c r="R568" s="777"/>
      <c r="S568" s="777"/>
      <c r="T568" s="777"/>
      <c r="U568" s="777"/>
      <c r="V568" s="777"/>
      <c r="W568" s="777"/>
      <c r="X568" s="777"/>
      <c r="Y568" s="777"/>
      <c r="Z568" s="777"/>
      <c r="AA568" s="777"/>
      <c r="AB568" s="777"/>
      <c r="AC568" s="777"/>
      <c r="AD568" s="777"/>
      <c r="AE568" s="777"/>
      <c r="AF568" s="24"/>
      <c r="AG568" s="24"/>
    </row>
    <row r="569" spans="1:33" ht="13.5">
      <c r="A569" s="59"/>
      <c r="B569" s="24"/>
      <c r="C569" s="4"/>
      <c r="D569" s="88"/>
      <c r="E569" s="88"/>
      <c r="F569" s="88"/>
      <c r="G569" s="88"/>
      <c r="H569" s="88"/>
      <c r="I569" s="88"/>
      <c r="J569" s="88"/>
      <c r="K569" s="88"/>
      <c r="L569" s="88"/>
      <c r="M569" s="88"/>
      <c r="N569" s="88"/>
      <c r="O569" s="88"/>
      <c r="P569" s="88"/>
      <c r="Q569" s="88"/>
      <c r="R569" s="88"/>
      <c r="S569" s="88"/>
      <c r="T569" s="88"/>
      <c r="U569" s="88"/>
      <c r="V569" s="88"/>
      <c r="W569" s="88"/>
      <c r="X569" s="88"/>
      <c r="Y569" s="88"/>
      <c r="Z569" s="88"/>
      <c r="AA569" s="88"/>
      <c r="AB569" s="88"/>
      <c r="AC569" s="88"/>
      <c r="AD569" s="88"/>
      <c r="AE569" s="88"/>
      <c r="AF569" s="24"/>
      <c r="AG569" s="24"/>
    </row>
    <row r="570" spans="1:33" ht="13.5">
      <c r="A570" s="59"/>
      <c r="B570" s="24"/>
      <c r="C570" s="4"/>
      <c r="D570" s="88"/>
      <c r="E570" s="88"/>
      <c r="F570" s="88"/>
      <c r="G570" s="88"/>
      <c r="H570" s="88"/>
      <c r="I570" s="88"/>
      <c r="J570" s="88"/>
      <c r="K570" s="88"/>
      <c r="L570" s="88"/>
      <c r="M570" s="88"/>
      <c r="N570" s="88"/>
      <c r="O570" s="88"/>
      <c r="P570" s="88"/>
      <c r="Q570" s="88"/>
      <c r="R570" s="88"/>
      <c r="S570" s="88"/>
      <c r="T570" s="88"/>
      <c r="U570" s="88"/>
      <c r="V570" s="88"/>
      <c r="W570" s="88"/>
      <c r="X570" s="88"/>
      <c r="Y570" s="88"/>
      <c r="Z570" s="88"/>
      <c r="AA570" s="88"/>
      <c r="AB570" s="88"/>
      <c r="AC570" s="88"/>
      <c r="AD570" s="88"/>
      <c r="AE570" s="88"/>
      <c r="AF570" s="24"/>
      <c r="AG570" s="24"/>
    </row>
    <row r="571" spans="1:33" ht="13.5">
      <c r="A571" s="59"/>
      <c r="B571" s="24"/>
      <c r="C571" s="4"/>
      <c r="D571" s="84"/>
      <c r="E571" s="84"/>
      <c r="F571" s="84"/>
      <c r="G571" s="84"/>
      <c r="H571" s="84"/>
      <c r="I571" s="84"/>
      <c r="J571" s="84"/>
      <c r="K571" s="84"/>
      <c r="L571" s="84"/>
      <c r="M571" s="84"/>
      <c r="N571" s="84"/>
      <c r="O571" s="84"/>
      <c r="P571" s="84"/>
      <c r="Q571" s="84"/>
      <c r="R571" s="84"/>
      <c r="S571" s="84"/>
      <c r="T571" s="84"/>
      <c r="U571" s="84"/>
      <c r="V571" s="84"/>
      <c r="W571" s="84"/>
      <c r="X571" s="84"/>
      <c r="Y571" s="84"/>
      <c r="Z571" s="4"/>
      <c r="AA571" s="4"/>
      <c r="AB571" s="24"/>
      <c r="AC571" s="24"/>
      <c r="AD571" s="24"/>
      <c r="AE571" s="24"/>
      <c r="AF571" s="24"/>
      <c r="AG571" s="24"/>
    </row>
    <row r="572" spans="1:33" ht="13.5">
      <c r="A572" s="59"/>
      <c r="B572" s="24"/>
      <c r="C572" s="4"/>
      <c r="D572" s="84"/>
      <c r="E572" s="84"/>
      <c r="F572" s="84"/>
      <c r="G572" s="84"/>
      <c r="H572" s="84"/>
      <c r="I572" s="84"/>
      <c r="J572" s="84"/>
      <c r="K572" s="84"/>
      <c r="L572" s="84"/>
      <c r="M572" s="84"/>
      <c r="N572" s="84"/>
      <c r="O572" s="84"/>
      <c r="P572" s="84"/>
      <c r="Q572" s="84"/>
      <c r="R572" s="84"/>
      <c r="S572" s="84"/>
      <c r="T572" s="84"/>
      <c r="U572" s="84"/>
      <c r="V572" s="84"/>
      <c r="W572" s="84"/>
      <c r="X572" s="84"/>
      <c r="Y572" s="84"/>
      <c r="Z572" s="4"/>
      <c r="AA572" s="4"/>
      <c r="AB572" s="24"/>
      <c r="AC572" s="24"/>
      <c r="AD572" s="24"/>
      <c r="AE572" s="24"/>
      <c r="AF572" s="24"/>
      <c r="AG572" s="24"/>
    </row>
    <row r="573" spans="1:33" ht="13.5">
      <c r="A573" s="59"/>
      <c r="B573" s="24"/>
      <c r="C573" s="4"/>
      <c r="D573" s="84"/>
      <c r="E573" s="84"/>
      <c r="F573" s="84"/>
      <c r="G573" s="84"/>
      <c r="H573" s="84"/>
      <c r="I573" s="84"/>
      <c r="J573" s="84"/>
      <c r="K573" s="84"/>
      <c r="L573" s="84"/>
      <c r="M573" s="84"/>
      <c r="N573" s="84"/>
      <c r="O573" s="84"/>
      <c r="P573" s="84"/>
      <c r="Q573" s="84"/>
      <c r="R573" s="84"/>
      <c r="S573" s="84"/>
      <c r="T573" s="84"/>
      <c r="U573" s="84"/>
      <c r="V573" s="84"/>
      <c r="W573" s="84"/>
      <c r="X573" s="84"/>
      <c r="Y573" s="84"/>
      <c r="Z573" s="4"/>
      <c r="AA573" s="4"/>
      <c r="AB573" s="24"/>
      <c r="AC573" s="24"/>
      <c r="AD573" s="24"/>
      <c r="AE573" s="24"/>
      <c r="AF573" s="24"/>
      <c r="AG573" s="24"/>
    </row>
    <row r="574" spans="1:33" ht="13.5">
      <c r="A574" s="59"/>
      <c r="B574" s="24"/>
      <c r="C574" s="4"/>
      <c r="D574" s="84"/>
      <c r="E574" s="84"/>
      <c r="F574" s="84"/>
      <c r="G574" s="84"/>
      <c r="H574" s="84"/>
      <c r="I574" s="84"/>
      <c r="J574" s="84"/>
      <c r="K574" s="84"/>
      <c r="L574" s="84"/>
      <c r="M574" s="84"/>
      <c r="N574" s="84"/>
      <c r="O574" s="84"/>
      <c r="P574" s="84"/>
      <c r="Q574" s="84"/>
      <c r="R574" s="84"/>
      <c r="S574" s="84"/>
      <c r="T574" s="84"/>
      <c r="U574" s="84"/>
      <c r="V574" s="84"/>
      <c r="W574" s="84"/>
      <c r="X574" s="84"/>
      <c r="Y574" s="84"/>
      <c r="Z574" s="4"/>
      <c r="AA574" s="4"/>
      <c r="AB574" s="24"/>
      <c r="AC574" s="24"/>
      <c r="AD574" s="24"/>
      <c r="AE574" s="24"/>
      <c r="AF574" s="24"/>
      <c r="AG574" s="24"/>
    </row>
    <row r="575" spans="3:27" ht="13.5">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row>
    <row r="576" spans="1:35" ht="12">
      <c r="A576" s="778" t="s">
        <v>204</v>
      </c>
      <c r="B576" s="778"/>
      <c r="C576" s="778"/>
      <c r="D576" s="778"/>
      <c r="E576" s="778"/>
      <c r="F576" s="778"/>
      <c r="G576" s="778"/>
      <c r="H576" s="778"/>
      <c r="I576" s="778"/>
      <c r="J576" s="778"/>
      <c r="K576" s="778"/>
      <c r="L576" s="778"/>
      <c r="M576" s="778"/>
      <c r="N576" s="778"/>
      <c r="O576" s="778"/>
      <c r="P576" s="778"/>
      <c r="Q576" s="778"/>
      <c r="R576" s="778"/>
      <c r="S576" s="778"/>
      <c r="T576" s="778"/>
      <c r="U576" s="778"/>
      <c r="V576" s="778"/>
      <c r="W576" s="778"/>
      <c r="X576" s="778"/>
      <c r="Y576" s="778"/>
      <c r="Z576" s="778"/>
      <c r="AA576" s="778"/>
      <c r="AB576" s="778"/>
      <c r="AC576" s="778"/>
      <c r="AD576" s="778"/>
      <c r="AE576" s="778"/>
      <c r="AF576" s="778"/>
      <c r="AG576" s="778"/>
      <c r="AH576" s="1"/>
      <c r="AI576" s="1"/>
    </row>
    <row r="577" ht="12">
      <c r="E577" s="70"/>
    </row>
    <row r="578" spans="1:35" ht="12">
      <c r="A578" s="778" t="s">
        <v>205</v>
      </c>
      <c r="B578" s="778"/>
      <c r="C578" s="778"/>
      <c r="D578" s="778"/>
      <c r="E578" s="778"/>
      <c r="F578" s="778"/>
      <c r="G578" s="778"/>
      <c r="H578" s="778"/>
      <c r="I578" s="778"/>
      <c r="J578" s="778"/>
      <c r="K578" s="778"/>
      <c r="L578" s="778"/>
      <c r="M578" s="778"/>
      <c r="N578" s="778"/>
      <c r="O578" s="778"/>
      <c r="P578" s="778"/>
      <c r="Q578" s="778"/>
      <c r="R578" s="778"/>
      <c r="S578" s="778"/>
      <c r="T578" s="778"/>
      <c r="U578" s="778"/>
      <c r="V578" s="778"/>
      <c r="W578" s="778"/>
      <c r="X578" s="778"/>
      <c r="Y578" s="778"/>
      <c r="Z578" s="778"/>
      <c r="AA578" s="778"/>
      <c r="AB578" s="778"/>
      <c r="AC578" s="778"/>
      <c r="AD578" s="778"/>
      <c r="AE578" s="778"/>
      <c r="AF578" s="778"/>
      <c r="AG578" s="778"/>
      <c r="AH578" s="1"/>
      <c r="AI578" s="1"/>
    </row>
    <row r="580" spans="1:23" ht="12">
      <c r="A580" s="72"/>
      <c r="B580" s="72"/>
      <c r="C580" s="72"/>
      <c r="D580" s="72"/>
      <c r="E580" s="72"/>
      <c r="F580" s="72"/>
      <c r="G580" s="72"/>
      <c r="H580" s="72"/>
      <c r="I580" s="72"/>
      <c r="J580" s="72"/>
      <c r="K580" s="72"/>
      <c r="L580" s="72"/>
      <c r="M580" s="72"/>
      <c r="N580" s="72"/>
      <c r="O580" s="72"/>
      <c r="P580" s="72"/>
      <c r="Q580" s="72"/>
      <c r="R580" s="72"/>
      <c r="S580" s="72"/>
      <c r="T580" s="72"/>
      <c r="U580" s="72"/>
      <c r="V580" s="72"/>
      <c r="W580" s="72"/>
    </row>
    <row r="587" ht="12">
      <c r="AN587" s="73"/>
    </row>
    <row r="588" ht="12">
      <c r="AN588" s="73"/>
    </row>
    <row r="589" ht="12">
      <c r="AN589" s="73"/>
    </row>
    <row r="590" ht="12">
      <c r="AN590" s="73"/>
    </row>
    <row r="591" ht="12">
      <c r="AN591" s="73"/>
    </row>
    <row r="592" spans="1:40" ht="12">
      <c r="A592" s="3"/>
      <c r="AN592" s="73"/>
    </row>
    <row r="593" spans="1:40" ht="12">
      <c r="A593" s="3"/>
      <c r="AN593" s="73"/>
    </row>
    <row r="594" spans="1:40" ht="12">
      <c r="A594" s="3"/>
      <c r="AN594" s="73"/>
    </row>
    <row r="595" spans="1:40" ht="12">
      <c r="A595" s="3"/>
      <c r="AN595" s="73"/>
    </row>
    <row r="596" spans="1:40" ht="12">
      <c r="A596" s="3"/>
      <c r="AN596" s="73"/>
    </row>
    <row r="597" spans="1:40" ht="12">
      <c r="A597" s="3"/>
      <c r="AN597" s="73"/>
    </row>
    <row r="598" spans="1:40" ht="12">
      <c r="A598" s="3"/>
      <c r="AN598" s="73"/>
    </row>
    <row r="599" spans="1:40" ht="12">
      <c r="A599" s="3"/>
      <c r="AN599" s="73"/>
    </row>
    <row r="600" spans="1:40" ht="12">
      <c r="A600" s="3"/>
      <c r="AN600" s="73"/>
    </row>
    <row r="601" spans="1:40" ht="12">
      <c r="A601" s="3"/>
      <c r="AN601" s="73"/>
    </row>
    <row r="602" spans="1:40" ht="12">
      <c r="A602" s="3"/>
      <c r="AN602" s="73"/>
    </row>
  </sheetData>
  <sheetProtection/>
  <mergeCells count="463">
    <mergeCell ref="D556:AE568"/>
    <mergeCell ref="A576:AG576"/>
    <mergeCell ref="A578:AG578"/>
    <mergeCell ref="M478:Q478"/>
    <mergeCell ref="A481:W481"/>
    <mergeCell ref="A483:AG483"/>
    <mergeCell ref="A514:AG514"/>
    <mergeCell ref="Q519:S519"/>
    <mergeCell ref="A554:AG554"/>
    <mergeCell ref="L465:O465"/>
    <mergeCell ref="A468:AG468"/>
    <mergeCell ref="M470:Q470"/>
    <mergeCell ref="M472:Q472"/>
    <mergeCell ref="M474:Q474"/>
    <mergeCell ref="M476:Q476"/>
    <mergeCell ref="A444:H444"/>
    <mergeCell ref="A445:AG445"/>
    <mergeCell ref="B447:AF447"/>
    <mergeCell ref="A456:AG456"/>
    <mergeCell ref="B457:T457"/>
    <mergeCell ref="A463:AG463"/>
    <mergeCell ref="A347:AG347"/>
    <mergeCell ref="A356:AG356"/>
    <mergeCell ref="J375:R375"/>
    <mergeCell ref="J378:R378"/>
    <mergeCell ref="U393:AC393"/>
    <mergeCell ref="U407:AC407"/>
    <mergeCell ref="L312:M312"/>
    <mergeCell ref="AB312:AC312"/>
    <mergeCell ref="L314:M314"/>
    <mergeCell ref="AB314:AC314"/>
    <mergeCell ref="A322:H322"/>
    <mergeCell ref="A323:AG323"/>
    <mergeCell ref="V301:Y301"/>
    <mergeCell ref="L306:M306"/>
    <mergeCell ref="AB306:AC306"/>
    <mergeCell ref="L308:M308"/>
    <mergeCell ref="AB308:AC308"/>
    <mergeCell ref="L310:M310"/>
    <mergeCell ref="AB310:AC310"/>
    <mergeCell ref="D287:E287"/>
    <mergeCell ref="F287:T287"/>
    <mergeCell ref="V287:Y287"/>
    <mergeCell ref="D289:E289"/>
    <mergeCell ref="F289:T289"/>
    <mergeCell ref="V289:Y289"/>
    <mergeCell ref="A195:O195"/>
    <mergeCell ref="A196:AG196"/>
    <mergeCell ref="M219:AD219"/>
    <mergeCell ref="D285:E285"/>
    <mergeCell ref="F285:T285"/>
    <mergeCell ref="V285:Y285"/>
    <mergeCell ref="A185:B185"/>
    <mergeCell ref="A186:B186"/>
    <mergeCell ref="A187:B187"/>
    <mergeCell ref="A188:AG189"/>
    <mergeCell ref="A190:D191"/>
    <mergeCell ref="E190:X191"/>
    <mergeCell ref="Y190:AB191"/>
    <mergeCell ref="AC190:AG191"/>
    <mergeCell ref="AC183:AG183"/>
    <mergeCell ref="L184:M184"/>
    <mergeCell ref="N184:R184"/>
    <mergeCell ref="S184:W184"/>
    <mergeCell ref="X184:AB184"/>
    <mergeCell ref="AC184:AG184"/>
    <mergeCell ref="A183:B184"/>
    <mergeCell ref="E183:H183"/>
    <mergeCell ref="L183:M183"/>
    <mergeCell ref="N183:R183"/>
    <mergeCell ref="S183:W183"/>
    <mergeCell ref="X183:AB183"/>
    <mergeCell ref="AC181:AG181"/>
    <mergeCell ref="C182:K182"/>
    <mergeCell ref="L182:M182"/>
    <mergeCell ref="N182:R182"/>
    <mergeCell ref="S182:W182"/>
    <mergeCell ref="X182:AB182"/>
    <mergeCell ref="AC182:AG182"/>
    <mergeCell ref="A181:B182"/>
    <mergeCell ref="C181:K181"/>
    <mergeCell ref="L181:M181"/>
    <mergeCell ref="N181:R181"/>
    <mergeCell ref="S181:W181"/>
    <mergeCell ref="X181:AB181"/>
    <mergeCell ref="AC179:AG179"/>
    <mergeCell ref="C180:K180"/>
    <mergeCell ref="L180:M180"/>
    <mergeCell ref="N180:R180"/>
    <mergeCell ref="S180:W180"/>
    <mergeCell ref="X180:AB180"/>
    <mergeCell ref="AC180:AG180"/>
    <mergeCell ref="A179:B180"/>
    <mergeCell ref="C179:K179"/>
    <mergeCell ref="L179:M179"/>
    <mergeCell ref="N179:R179"/>
    <mergeCell ref="S179:W179"/>
    <mergeCell ref="X179:AB179"/>
    <mergeCell ref="AC177:AG177"/>
    <mergeCell ref="C178:K178"/>
    <mergeCell ref="L178:M178"/>
    <mergeCell ref="N178:R178"/>
    <mergeCell ref="S178:W178"/>
    <mergeCell ref="X178:AB178"/>
    <mergeCell ref="AC178:AG178"/>
    <mergeCell ref="A177:B178"/>
    <mergeCell ref="C177:K177"/>
    <mergeCell ref="L177:M177"/>
    <mergeCell ref="N177:R177"/>
    <mergeCell ref="S177:W177"/>
    <mergeCell ref="X177:AB177"/>
    <mergeCell ref="AC175:AG175"/>
    <mergeCell ref="C176:K176"/>
    <mergeCell ref="L176:M176"/>
    <mergeCell ref="N176:R176"/>
    <mergeCell ref="S176:W176"/>
    <mergeCell ref="X176:AB176"/>
    <mergeCell ref="AC176:AG176"/>
    <mergeCell ref="A175:B176"/>
    <mergeCell ref="C175:K175"/>
    <mergeCell ref="L175:M175"/>
    <mergeCell ref="N175:R175"/>
    <mergeCell ref="S175:W175"/>
    <mergeCell ref="X175:AB175"/>
    <mergeCell ref="AC173:AG173"/>
    <mergeCell ref="C174:K174"/>
    <mergeCell ref="L174:M174"/>
    <mergeCell ref="N174:R174"/>
    <mergeCell ref="S174:W174"/>
    <mergeCell ref="X174:AB174"/>
    <mergeCell ref="AC174:AG174"/>
    <mergeCell ref="A173:B174"/>
    <mergeCell ref="C173:K173"/>
    <mergeCell ref="L173:M173"/>
    <mergeCell ref="N173:R173"/>
    <mergeCell ref="S173:W173"/>
    <mergeCell ref="X173:AB173"/>
    <mergeCell ref="AC171:AG171"/>
    <mergeCell ref="C172:K172"/>
    <mergeCell ref="L172:M172"/>
    <mergeCell ref="N172:R172"/>
    <mergeCell ref="S172:W172"/>
    <mergeCell ref="X172:AB172"/>
    <mergeCell ref="AC172:AG172"/>
    <mergeCell ref="A171:B172"/>
    <mergeCell ref="C171:K171"/>
    <mergeCell ref="L171:M171"/>
    <mergeCell ref="N171:R171"/>
    <mergeCell ref="S171:W171"/>
    <mergeCell ref="X171:AB171"/>
    <mergeCell ref="AC166:AG167"/>
    <mergeCell ref="A169:B170"/>
    <mergeCell ref="C169:K170"/>
    <mergeCell ref="L169:M170"/>
    <mergeCell ref="N169:R170"/>
    <mergeCell ref="S169:W170"/>
    <mergeCell ref="X169:AB170"/>
    <mergeCell ref="AC169:AG170"/>
    <mergeCell ref="A166:B167"/>
    <mergeCell ref="C166:K167"/>
    <mergeCell ref="L166:M167"/>
    <mergeCell ref="N166:R167"/>
    <mergeCell ref="S166:W167"/>
    <mergeCell ref="X166:AB167"/>
    <mergeCell ref="AC162:AG163"/>
    <mergeCell ref="A164:B165"/>
    <mergeCell ref="C164:K165"/>
    <mergeCell ref="L164:M165"/>
    <mergeCell ref="N164:R165"/>
    <mergeCell ref="S164:W165"/>
    <mergeCell ref="X164:AB165"/>
    <mergeCell ref="AC164:AG165"/>
    <mergeCell ref="A162:B163"/>
    <mergeCell ref="C162:K163"/>
    <mergeCell ref="L162:M163"/>
    <mergeCell ref="N162:R163"/>
    <mergeCell ref="S162:W163"/>
    <mergeCell ref="X162:AB163"/>
    <mergeCell ref="AC158:AG159"/>
    <mergeCell ref="A160:B161"/>
    <mergeCell ref="C160:K161"/>
    <mergeCell ref="L160:M161"/>
    <mergeCell ref="N160:R161"/>
    <mergeCell ref="S160:W161"/>
    <mergeCell ref="X160:AB161"/>
    <mergeCell ref="AC160:AG161"/>
    <mergeCell ref="A158:B159"/>
    <mergeCell ref="C158:K159"/>
    <mergeCell ref="L158:M159"/>
    <mergeCell ref="N158:R159"/>
    <mergeCell ref="S158:W159"/>
    <mergeCell ref="X158:AB159"/>
    <mergeCell ref="AC154:AG155"/>
    <mergeCell ref="A156:B157"/>
    <mergeCell ref="C156:K157"/>
    <mergeCell ref="L156:M157"/>
    <mergeCell ref="N156:R157"/>
    <mergeCell ref="S156:W157"/>
    <mergeCell ref="X156:AB157"/>
    <mergeCell ref="AC156:AG157"/>
    <mergeCell ref="A154:B155"/>
    <mergeCell ref="C154:K155"/>
    <mergeCell ref="L154:M155"/>
    <mergeCell ref="N154:R155"/>
    <mergeCell ref="S154:W155"/>
    <mergeCell ref="X154:AB155"/>
    <mergeCell ref="AC150:AG151"/>
    <mergeCell ref="A152:B153"/>
    <mergeCell ref="C152:K153"/>
    <mergeCell ref="L152:M153"/>
    <mergeCell ref="N152:R153"/>
    <mergeCell ref="S152:W153"/>
    <mergeCell ref="X152:AB153"/>
    <mergeCell ref="AC152:AG153"/>
    <mergeCell ref="A150:B151"/>
    <mergeCell ref="C150:K151"/>
    <mergeCell ref="L150:M151"/>
    <mergeCell ref="N150:R151"/>
    <mergeCell ref="S150:W151"/>
    <mergeCell ref="X150:AB151"/>
    <mergeCell ref="AC146:AG147"/>
    <mergeCell ref="A148:B149"/>
    <mergeCell ref="C148:K149"/>
    <mergeCell ref="L148:M149"/>
    <mergeCell ref="N148:R149"/>
    <mergeCell ref="S148:W149"/>
    <mergeCell ref="X148:AB149"/>
    <mergeCell ref="AC148:AG149"/>
    <mergeCell ref="A146:B147"/>
    <mergeCell ref="C146:K147"/>
    <mergeCell ref="L146:M147"/>
    <mergeCell ref="N146:R147"/>
    <mergeCell ref="S146:W147"/>
    <mergeCell ref="X146:AB147"/>
    <mergeCell ref="AC142:AG143"/>
    <mergeCell ref="A144:B145"/>
    <mergeCell ref="C144:K145"/>
    <mergeCell ref="L144:M145"/>
    <mergeCell ref="N144:R145"/>
    <mergeCell ref="S144:W145"/>
    <mergeCell ref="X144:AB145"/>
    <mergeCell ref="AC144:AG145"/>
    <mergeCell ref="A142:B143"/>
    <mergeCell ref="C142:K143"/>
    <mergeCell ref="L142:M143"/>
    <mergeCell ref="N142:R143"/>
    <mergeCell ref="S142:W143"/>
    <mergeCell ref="X142:AB143"/>
    <mergeCell ref="AC138:AG139"/>
    <mergeCell ref="A140:B141"/>
    <mergeCell ref="C140:K141"/>
    <mergeCell ref="L140:M141"/>
    <mergeCell ref="N140:R141"/>
    <mergeCell ref="S140:W141"/>
    <mergeCell ref="AC136:AG137"/>
    <mergeCell ref="A134:B135"/>
    <mergeCell ref="X140:AB141"/>
    <mergeCell ref="AC140:AG141"/>
    <mergeCell ref="A138:B139"/>
    <mergeCell ref="C138:K139"/>
    <mergeCell ref="L138:M139"/>
    <mergeCell ref="N138:R139"/>
    <mergeCell ref="S138:W139"/>
    <mergeCell ref="X138:AB139"/>
    <mergeCell ref="A136:B137"/>
    <mergeCell ref="C136:K137"/>
    <mergeCell ref="L136:M137"/>
    <mergeCell ref="N136:R137"/>
    <mergeCell ref="S136:W137"/>
    <mergeCell ref="X136:AB137"/>
    <mergeCell ref="C134:K134"/>
    <mergeCell ref="L134:M135"/>
    <mergeCell ref="N134:R135"/>
    <mergeCell ref="S134:W135"/>
    <mergeCell ref="X134:AB135"/>
    <mergeCell ref="AC130:AG131"/>
    <mergeCell ref="AC132:AG133"/>
    <mergeCell ref="AC134:AG135"/>
    <mergeCell ref="C135:K135"/>
    <mergeCell ref="A132:B133"/>
    <mergeCell ref="C132:K133"/>
    <mergeCell ref="L132:M133"/>
    <mergeCell ref="N132:R133"/>
    <mergeCell ref="S132:W133"/>
    <mergeCell ref="X132:AB133"/>
    <mergeCell ref="A130:B131"/>
    <mergeCell ref="C130:K131"/>
    <mergeCell ref="L130:M131"/>
    <mergeCell ref="N130:R131"/>
    <mergeCell ref="S130:W131"/>
    <mergeCell ref="X130:AB131"/>
    <mergeCell ref="AC126:AG127"/>
    <mergeCell ref="A128:B129"/>
    <mergeCell ref="C128:K129"/>
    <mergeCell ref="L128:M129"/>
    <mergeCell ref="N128:R129"/>
    <mergeCell ref="S128:W129"/>
    <mergeCell ref="X128:AB129"/>
    <mergeCell ref="AC128:AG129"/>
    <mergeCell ref="A126:B127"/>
    <mergeCell ref="C126:K127"/>
    <mergeCell ref="L126:M127"/>
    <mergeCell ref="N126:R127"/>
    <mergeCell ref="S126:W127"/>
    <mergeCell ref="X126:AB127"/>
    <mergeCell ref="AC122:AG123"/>
    <mergeCell ref="A124:B125"/>
    <mergeCell ref="C124:K125"/>
    <mergeCell ref="L124:M125"/>
    <mergeCell ref="N124:R125"/>
    <mergeCell ref="S124:W125"/>
    <mergeCell ref="X124:AB125"/>
    <mergeCell ref="AC124:AG125"/>
    <mergeCell ref="A120:D121"/>
    <mergeCell ref="E120:X121"/>
    <mergeCell ref="Y120:AB121"/>
    <mergeCell ref="AC120:AG121"/>
    <mergeCell ref="A122:B123"/>
    <mergeCell ref="C122:K123"/>
    <mergeCell ref="L122:M123"/>
    <mergeCell ref="N122:R123"/>
    <mergeCell ref="S122:W123"/>
    <mergeCell ref="X122:AB123"/>
    <mergeCell ref="B113:J115"/>
    <mergeCell ref="R113:W115"/>
    <mergeCell ref="K114:P115"/>
    <mergeCell ref="X114:AC115"/>
    <mergeCell ref="Z117:AG117"/>
    <mergeCell ref="A118:AG119"/>
    <mergeCell ref="R105:W108"/>
    <mergeCell ref="K106:P107"/>
    <mergeCell ref="X106:AC107"/>
    <mergeCell ref="B109:J112"/>
    <mergeCell ref="V109:Z112"/>
    <mergeCell ref="K110:U111"/>
    <mergeCell ref="AA110:AF111"/>
    <mergeCell ref="B98:J100"/>
    <mergeCell ref="R98:W100"/>
    <mergeCell ref="A99:A116"/>
    <mergeCell ref="K99:P99"/>
    <mergeCell ref="X99:AC99"/>
    <mergeCell ref="B101:J104"/>
    <mergeCell ref="V101:Z104"/>
    <mergeCell ref="K102:U103"/>
    <mergeCell ref="AA102:AF103"/>
    <mergeCell ref="B105:J108"/>
    <mergeCell ref="B89:N93"/>
    <mergeCell ref="O90:V92"/>
    <mergeCell ref="X90:Y91"/>
    <mergeCell ref="Z90:AF92"/>
    <mergeCell ref="A94:A96"/>
    <mergeCell ref="B94:J97"/>
    <mergeCell ref="V94:Z97"/>
    <mergeCell ref="K95:U96"/>
    <mergeCell ref="AA95:AF96"/>
    <mergeCell ref="B81:J84"/>
    <mergeCell ref="R81:Y84"/>
    <mergeCell ref="K82:P83"/>
    <mergeCell ref="Z82:AF83"/>
    <mergeCell ref="B85:J88"/>
    <mergeCell ref="R85:Y88"/>
    <mergeCell ref="K86:P87"/>
    <mergeCell ref="Z86:AF87"/>
    <mergeCell ref="R73:Y76"/>
    <mergeCell ref="Z73:AC75"/>
    <mergeCell ref="I74:P75"/>
    <mergeCell ref="B77:J80"/>
    <mergeCell ref="R77:Y80"/>
    <mergeCell ref="K78:P79"/>
    <mergeCell ref="Z78:AF79"/>
    <mergeCell ref="A64:A68"/>
    <mergeCell ref="B65:G67"/>
    <mergeCell ref="H66:N67"/>
    <mergeCell ref="Q66:V67"/>
    <mergeCell ref="W66:AF67"/>
    <mergeCell ref="A69:A71"/>
    <mergeCell ref="B69:G72"/>
    <mergeCell ref="H70:P71"/>
    <mergeCell ref="A72:A93"/>
    <mergeCell ref="B73:H76"/>
    <mergeCell ref="B57:G58"/>
    <mergeCell ref="H57:N58"/>
    <mergeCell ref="O57:AF58"/>
    <mergeCell ref="A61:A63"/>
    <mergeCell ref="B62:G63"/>
    <mergeCell ref="H62:N63"/>
    <mergeCell ref="R62:U63"/>
    <mergeCell ref="W62:AF63"/>
    <mergeCell ref="A40:A60"/>
    <mergeCell ref="H42:M42"/>
    <mergeCell ref="AC42:AF42"/>
    <mergeCell ref="B45:G48"/>
    <mergeCell ref="H46:AF47"/>
    <mergeCell ref="B51:G52"/>
    <mergeCell ref="H51:N52"/>
    <mergeCell ref="O51:S52"/>
    <mergeCell ref="T51:AF52"/>
    <mergeCell ref="B41:G43"/>
    <mergeCell ref="N41:S43"/>
    <mergeCell ref="Y41:AB43"/>
    <mergeCell ref="T42:W42"/>
    <mergeCell ref="B54:G55"/>
    <mergeCell ref="H54:N55"/>
    <mergeCell ref="O54:T55"/>
    <mergeCell ref="U54:AA55"/>
    <mergeCell ref="A30:A38"/>
    <mergeCell ref="B30:F33"/>
    <mergeCell ref="Q30:U33"/>
    <mergeCell ref="G31:N32"/>
    <mergeCell ref="V31:AF32"/>
    <mergeCell ref="Q35:AB36"/>
    <mergeCell ref="B36:E37"/>
    <mergeCell ref="F37:O37"/>
    <mergeCell ref="R37:AF37"/>
    <mergeCell ref="A21:A22"/>
    <mergeCell ref="B21:H24"/>
    <mergeCell ref="S21:Y24"/>
    <mergeCell ref="I22:Q23"/>
    <mergeCell ref="Z22:AF23"/>
    <mergeCell ref="A23:A29"/>
    <mergeCell ref="B26:I29"/>
    <mergeCell ref="T26:Y29"/>
    <mergeCell ref="J27:N28"/>
    <mergeCell ref="Z27:AC28"/>
    <mergeCell ref="AB14:AF14"/>
    <mergeCell ref="B17:H20"/>
    <mergeCell ref="I17:J20"/>
    <mergeCell ref="P17:Q20"/>
    <mergeCell ref="W17:X20"/>
    <mergeCell ref="K18:N19"/>
    <mergeCell ref="R18:U19"/>
    <mergeCell ref="Y18:AB19"/>
    <mergeCell ref="A13:A20"/>
    <mergeCell ref="B13:E15"/>
    <mergeCell ref="M13:P15"/>
    <mergeCell ref="W13:AA15"/>
    <mergeCell ref="F14:L14"/>
    <mergeCell ref="Q14:V14"/>
    <mergeCell ref="AA8:AG8"/>
    <mergeCell ref="A10:A12"/>
    <mergeCell ref="B10:E12"/>
    <mergeCell ref="F11:L11"/>
    <mergeCell ref="M11:S11"/>
    <mergeCell ref="T11:X11"/>
    <mergeCell ref="AB11:AD11"/>
    <mergeCell ref="AE11:AF11"/>
    <mergeCell ref="A5:G5"/>
    <mergeCell ref="H5:AG5"/>
    <mergeCell ref="A6:G6"/>
    <mergeCell ref="H6:AG6"/>
    <mergeCell ref="A7:J8"/>
    <mergeCell ref="K7:O7"/>
    <mergeCell ref="P7:AG7"/>
    <mergeCell ref="K8:O8"/>
    <mergeCell ref="P8:U8"/>
    <mergeCell ref="V8:Z8"/>
    <mergeCell ref="A1:Z2"/>
    <mergeCell ref="AA1:AG1"/>
    <mergeCell ref="AA2:AG2"/>
    <mergeCell ref="I3:P3"/>
    <mergeCell ref="U3:AG3"/>
    <mergeCell ref="A4:G4"/>
    <mergeCell ref="H4:AG4"/>
  </mergeCells>
  <dataValidations count="9">
    <dataValidation type="list" allowBlank="1" showInputMessage="1" showErrorMessage="1" sqref="H42:M42">
      <formula1>"電気式（プラズマ）,電気式（アーク）,電気式（プラズマアーク）,電気抵抗式,燃料式（都市ガス）,燃料式（重油）,燃料式（灯油）,その他"</formula1>
    </dataValidation>
    <dataValidation type="list" allowBlank="1" showInputMessage="1" showErrorMessage="1" sqref="F14:L14">
      <formula1>"ストーカ炉,流動床炉,流動床式ガス化溶融炉,シャフト式ガス化溶融炉,キルン式ガス化溶融炉,酸素式熱分解直接溶融炉,その他"</formula1>
    </dataValidation>
    <dataValidation type="list" allowBlank="1" showInputMessage="1" showErrorMessage="1" sqref="F11:L11">
      <formula1>"全連続式,准連続式,バッチ式,その他"</formula1>
    </dataValidation>
    <dataValidation type="list" allowBlank="1" showInputMessage="1" showErrorMessage="1" sqref="N134:AG135">
      <formula1>"ＦＩＴ制度,RPS分離,ＲＰＳ一括,その他"</formula1>
    </dataValidation>
    <dataValidation type="list" allowBlank="1" showInputMessage="1" showErrorMessage="1" sqref="H62:N63">
      <formula1>"一般,専用"</formula1>
    </dataValidation>
    <dataValidation type="list" allowBlank="1" showInputMessage="1" showErrorMessage="1" sqref="S503 D202 D209 D211:D212 D216 D218:D220 D224 D226:D227 D204:D205 D231 D239:D240 D237 D235 D233 D244 D248 D246 D258 D262 D260 D264:D265 D269 D271:D272 D294 D296 D298:D299 T551:T552 T547 T549 D335:D336 D333 D331 U335:U336 D360 T360 D365 D367 D340 T340 D342 D344 T342 O327 O329 O331 O333 O335:O336 AE327 AE329 AE331 AE333 AE335:AE336 D374 D377 U374 U377 E385 O387:O388 O385 D200 O392 D280:D281 AC478:AC479 O406 E408:E409 E392 E413 E415:E416 O413 D449 D451 O449 O451 D486:D487 O441 D491:D492 O486:O487 O491:O492 O512 Y512 D465 O399 D517 D549:D552 D519 D538 D542 D540 D547 D349 D353:D354 D351 T349 T351 V244 V246 V248 V250 D250:D254 T244">
      <formula1>"○,"</formula1>
    </dataValidation>
    <dataValidation type="list" allowBlank="1" showInputMessage="1" showErrorMessage="1" sqref="T246 T248 T250 T258 T260 T262 T269 T271:T272 T294 T296 T298:T299 D327 D329 U367 D369:D370 Y327 Y329 Y331 Y333 Y335:Y336 S327:T327 S329:T329 S331:T331 S333:T333 S335:S336 B327 B329 B331 B333 B335:B336 E406 D276 D278 T276 T278 E394:E396 E399 E401:E402 U365 E420 E422:E423 O420 E427 E429:E430 O427 E434 E436:E437 O434 O436:O437 O422:O423 O429:O430 E441 D527:D534 S459 V465 O527 D459 D474:D479 D470 D472 Y470 Y472 Y474:Y476 AC470 AC472 AC474:AC476 Y478:Y479 D521:D524 Y527 Y496:Y498 O496:O498 D496:D498 D511:D512 U503 D501 D507 D505 D503 D509 O503:Q503 E387:E388 Y387 Y491">
      <formula1>"○,"</formula1>
    </dataValidation>
    <dataValidation type="list" allowBlank="1" showInputMessage="1" showErrorMessage="1" sqref="I3:P3">
      <formula1>"北海道,東北,関東,中部,北陸,関西,中国,四国,九州"</formula1>
    </dataValidation>
    <dataValidation type="list" allowBlank="1" showInputMessage="1" showErrorMessage="1" sqref="W62:AF63">
      <formula1>"1,2,3"</formula1>
    </dataValidation>
  </dataValidations>
  <printOptions horizontalCentered="1"/>
  <pageMargins left="0.7874015748031497" right="0.7874015748031497" top="0.7874015748031497" bottom="0.7874015748031497" header="0.3937007874015748" footer="0.31496062992125984"/>
  <pageSetup horizontalDpi="600" verticalDpi="600" orientation="portrait" paperSize="9" scale="97" r:id="rId2"/>
  <headerFooter differentFirst="1" scaleWithDoc="0">
    <oddFooter>&amp;C&amp;P</oddFooter>
    <firstHeader>&amp;R添付－１</firstHeader>
    <firstFooter>&amp;C&amp;P</firstFooter>
  </headerFooter>
  <drawing r:id="rId1"/>
</worksheet>
</file>

<file path=xl/worksheets/sheet3.xml><?xml version="1.0" encoding="utf-8"?>
<worksheet xmlns="http://schemas.openxmlformats.org/spreadsheetml/2006/main" xmlns:r="http://schemas.openxmlformats.org/officeDocument/2006/relationships">
  <dimension ref="A1:AM68"/>
  <sheetViews>
    <sheetView view="pageBreakPreview" zoomScaleSheetLayoutView="100" workbookViewId="0" topLeftCell="A10">
      <selection activeCell="N44" sqref="N44:Q44"/>
    </sheetView>
  </sheetViews>
  <sheetFormatPr defaultColWidth="3.375" defaultRowHeight="13.5"/>
  <cols>
    <col min="1" max="38" width="3.375" style="3" customWidth="1"/>
    <col min="39" max="39" width="14.375" style="0" customWidth="1"/>
    <col min="40" max="16384" width="3.375" style="3" customWidth="1"/>
  </cols>
  <sheetData>
    <row r="1" spans="1:34" ht="13.5">
      <c r="A1" s="93"/>
      <c r="B1" s="43"/>
      <c r="C1" s="43"/>
      <c r="D1" s="43"/>
      <c r="E1" s="43"/>
      <c r="F1" s="43"/>
      <c r="G1" s="43"/>
      <c r="H1" s="43"/>
      <c r="I1" s="43"/>
      <c r="J1" s="43"/>
      <c r="K1" s="43"/>
      <c r="L1" s="43"/>
      <c r="M1"/>
      <c r="N1"/>
      <c r="O1"/>
      <c r="P1"/>
      <c r="Q1"/>
      <c r="R1"/>
      <c r="S1"/>
      <c r="T1" s="43"/>
      <c r="U1" s="43"/>
      <c r="V1" s="43"/>
      <c r="W1" s="43"/>
      <c r="X1" s="43"/>
      <c r="Y1" s="741" t="s">
        <v>405</v>
      </c>
      <c r="Z1" s="858"/>
      <c r="AA1" s="859"/>
      <c r="AB1" s="860">
        <f>IF('アンケート記入用'!AA2="","",'アンケート記入用'!AA2)</f>
      </c>
      <c r="AC1" s="861"/>
      <c r="AD1" s="861"/>
      <c r="AE1" s="861"/>
      <c r="AF1" s="861"/>
      <c r="AG1" s="862"/>
      <c r="AH1" s="94" t="s">
        <v>406</v>
      </c>
    </row>
    <row r="2" spans="1:33" ht="13.5">
      <c r="A2" s="95" t="s">
        <v>1</v>
      </c>
      <c r="B2" s="96"/>
      <c r="C2" s="96"/>
      <c r="D2" s="96"/>
      <c r="E2" s="96"/>
      <c r="F2" s="96"/>
      <c r="G2" s="96"/>
      <c r="H2" s="96"/>
      <c r="I2" s="96"/>
      <c r="J2" s="96"/>
      <c r="K2" s="96"/>
      <c r="L2" s="96"/>
      <c r="M2" s="96"/>
      <c r="N2" s="96"/>
      <c r="O2" s="96"/>
      <c r="P2" s="96"/>
      <c r="Q2" s="96"/>
      <c r="R2" s="96"/>
      <c r="S2" s="96"/>
      <c r="T2" s="96"/>
      <c r="U2" s="96"/>
      <c r="V2" s="96"/>
      <c r="W2" s="96"/>
      <c r="X2" s="96"/>
      <c r="Y2" s="97"/>
      <c r="Z2" s="97"/>
      <c r="AA2" s="97"/>
      <c r="AB2" s="98"/>
      <c r="AC2" s="98"/>
      <c r="AD2" s="98"/>
      <c r="AE2" s="98"/>
      <c r="AF2" s="98"/>
      <c r="AG2" s="99"/>
    </row>
    <row r="3" spans="1:33" ht="13.5">
      <c r="A3" s="100"/>
      <c r="B3" s="543" t="s">
        <v>407</v>
      </c>
      <c r="C3" s="544"/>
      <c r="D3" s="544"/>
      <c r="E3" s="544"/>
      <c r="F3" s="863"/>
      <c r="G3" s="875">
        <f>IF('アンケート記入用'!I3="","",'アンケート記入用'!I3)</f>
      </c>
      <c r="H3" s="876"/>
      <c r="I3" s="876"/>
      <c r="J3" s="876"/>
      <c r="K3" s="876"/>
      <c r="L3" s="876"/>
      <c r="M3" s="876"/>
      <c r="N3" s="876"/>
      <c r="O3" s="876"/>
      <c r="P3" s="876"/>
      <c r="Q3" s="876"/>
      <c r="R3" s="876"/>
      <c r="S3" s="877"/>
      <c r="T3" s="864" t="s">
        <v>408</v>
      </c>
      <c r="U3" s="865"/>
      <c r="V3" s="865"/>
      <c r="W3" s="865"/>
      <c r="X3" s="866"/>
      <c r="Y3" s="869">
        <f>IF('アンケート記入用'!U3="","",'アンケート記入用'!U3)</f>
      </c>
      <c r="Z3" s="870"/>
      <c r="AA3" s="870"/>
      <c r="AB3" s="870"/>
      <c r="AC3" s="870"/>
      <c r="AD3" s="870"/>
      <c r="AE3" s="870"/>
      <c r="AF3" s="870"/>
      <c r="AG3" s="874"/>
    </row>
    <row r="4" spans="1:35" ht="13.5">
      <c r="A4" s="101" t="s">
        <v>2</v>
      </c>
      <c r="B4" s="102"/>
      <c r="C4" s="102"/>
      <c r="D4" s="102"/>
      <c r="E4" s="102"/>
      <c r="F4" s="102"/>
      <c r="G4" s="102"/>
      <c r="H4" s="102"/>
      <c r="I4" s="102"/>
      <c r="J4" s="102"/>
      <c r="K4" s="102"/>
      <c r="L4" s="102"/>
      <c r="M4" s="102"/>
      <c r="N4" s="102"/>
      <c r="O4" s="101" t="s">
        <v>4</v>
      </c>
      <c r="P4" s="101"/>
      <c r="Q4" s="102"/>
      <c r="R4" s="365"/>
      <c r="S4" s="97"/>
      <c r="T4" s="97"/>
      <c r="U4" s="102"/>
      <c r="V4" s="102"/>
      <c r="W4" s="102"/>
      <c r="X4" s="102"/>
      <c r="Y4" s="103"/>
      <c r="Z4" s="103"/>
      <c r="AA4" s="103"/>
      <c r="AB4" s="103"/>
      <c r="AC4" s="103"/>
      <c r="AD4" s="103"/>
      <c r="AE4" s="103"/>
      <c r="AF4" s="103"/>
      <c r="AG4" s="104"/>
      <c r="AI4" s="43"/>
    </row>
    <row r="5" spans="1:33" ht="13.5">
      <c r="A5" s="105"/>
      <c r="B5" s="1007">
        <f>IF('アンケート記入用'!H4="","",'アンケート記入用'!H4)</f>
      </c>
      <c r="C5" s="870"/>
      <c r="D5" s="870"/>
      <c r="E5" s="870"/>
      <c r="F5" s="870"/>
      <c r="G5" s="870"/>
      <c r="H5" s="870"/>
      <c r="I5" s="870"/>
      <c r="J5" s="870"/>
      <c r="K5" s="870"/>
      <c r="L5" s="870"/>
      <c r="M5" s="870"/>
      <c r="N5" s="874"/>
      <c r="O5" s="106"/>
      <c r="P5" s="1007">
        <f>IF('アンケート記入用'!H5="","",'アンケート記入用'!H5)</f>
      </c>
      <c r="Q5" s="870"/>
      <c r="R5" s="870"/>
      <c r="S5" s="870"/>
      <c r="T5" s="870"/>
      <c r="U5" s="870"/>
      <c r="V5" s="870"/>
      <c r="W5" s="870"/>
      <c r="X5" s="870"/>
      <c r="Y5" s="870"/>
      <c r="Z5" s="870"/>
      <c r="AA5" s="870"/>
      <c r="AB5" s="870"/>
      <c r="AC5" s="870"/>
      <c r="AD5" s="870"/>
      <c r="AE5" s="870"/>
      <c r="AF5" s="870"/>
      <c r="AG5" s="874"/>
    </row>
    <row r="6" spans="1:33" ht="13.5">
      <c r="A6" s="101" t="s">
        <v>6</v>
      </c>
      <c r="B6" s="97"/>
      <c r="C6" s="97"/>
      <c r="D6" s="97"/>
      <c r="E6" s="97"/>
      <c r="F6" s="97"/>
      <c r="G6" s="97"/>
      <c r="H6" s="97"/>
      <c r="I6" s="97"/>
      <c r="J6" s="97"/>
      <c r="K6" s="97"/>
      <c r="L6" s="97"/>
      <c r="M6" s="97"/>
      <c r="N6" s="97"/>
      <c r="O6" s="366" t="s">
        <v>863</v>
      </c>
      <c r="P6" s="366"/>
      <c r="Q6" s="367"/>
      <c r="R6" s="367"/>
      <c r="S6" s="367"/>
      <c r="T6" s="367"/>
      <c r="U6" s="367"/>
      <c r="V6" s="367"/>
      <c r="W6" s="367"/>
      <c r="X6" s="367"/>
      <c r="Y6" s="367"/>
      <c r="Z6" s="367"/>
      <c r="AA6" s="367"/>
      <c r="AB6" s="367"/>
      <c r="AC6" s="367"/>
      <c r="AD6" s="367"/>
      <c r="AE6" s="367"/>
      <c r="AF6" s="367"/>
      <c r="AG6" s="368"/>
    </row>
    <row r="7" spans="1:33" ht="13.5">
      <c r="A7" s="106"/>
      <c r="B7" s="1007">
        <f>IF('アンケート記入用'!H6="","",'アンケート記入用'!H6)</f>
      </c>
      <c r="C7" s="870"/>
      <c r="D7" s="870"/>
      <c r="E7" s="870"/>
      <c r="F7" s="870"/>
      <c r="G7" s="870"/>
      <c r="H7" s="870"/>
      <c r="I7" s="870"/>
      <c r="J7" s="870"/>
      <c r="K7" s="870"/>
      <c r="L7" s="870"/>
      <c r="M7" s="870"/>
      <c r="N7" s="874"/>
      <c r="O7" s="369"/>
      <c r="P7" s="867" t="s">
        <v>864</v>
      </c>
      <c r="Q7" s="868"/>
      <c r="R7" s="869">
        <f>IF('アンケート記入用'!AL137="","",'アンケート記入用'!AL137)</f>
      </c>
      <c r="S7" s="870"/>
      <c r="T7" s="870"/>
      <c r="U7" s="871" t="s">
        <v>865</v>
      </c>
      <c r="V7" s="872"/>
      <c r="W7" s="873"/>
      <c r="X7" s="869" t="str">
        <f>IF('アンケート記入用'!AJ153="","",'アンケート記入用'!AJ153)</f>
        <v>-</v>
      </c>
      <c r="Y7" s="870"/>
      <c r="Z7" s="870"/>
      <c r="AA7" s="870"/>
      <c r="AB7" s="870"/>
      <c r="AC7" s="870"/>
      <c r="AD7" s="870"/>
      <c r="AE7" s="870"/>
      <c r="AF7" s="870"/>
      <c r="AG7" s="874"/>
    </row>
    <row r="8" spans="1:33" ht="13.5">
      <c r="A8" s="108" t="s">
        <v>686</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107"/>
    </row>
    <row r="9" spans="1:33" ht="13.5">
      <c r="A9" s="109"/>
      <c r="B9" s="741" t="s">
        <v>409</v>
      </c>
      <c r="C9" s="858"/>
      <c r="D9" s="859"/>
      <c r="E9" s="869">
        <f>IF('アンケート記入用'!P8="","",'アンケート記入用'!P8)</f>
      </c>
      <c r="F9" s="870"/>
      <c r="G9" s="870"/>
      <c r="H9" s="870"/>
      <c r="I9" s="870"/>
      <c r="J9" s="878"/>
      <c r="K9" s="879" t="s">
        <v>866</v>
      </c>
      <c r="L9" s="880"/>
      <c r="M9" s="881"/>
      <c r="N9" s="869">
        <f>IF('アンケート記入用'!P9="","",'アンケート記入用'!P9)</f>
      </c>
      <c r="O9" s="882"/>
      <c r="P9" s="882"/>
      <c r="Q9" s="882"/>
      <c r="R9" s="882"/>
      <c r="S9" s="882"/>
      <c r="T9" s="882"/>
      <c r="U9" s="882"/>
      <c r="V9" s="878"/>
      <c r="W9" s="879" t="s">
        <v>867</v>
      </c>
      <c r="X9" s="880"/>
      <c r="Y9" s="880"/>
      <c r="Z9" s="881"/>
      <c r="AA9" s="869">
        <f>IF('アンケート記入用'!AA8="","",'アンケート記入用'!AA8)</f>
      </c>
      <c r="AB9" s="870"/>
      <c r="AC9" s="870"/>
      <c r="AD9" s="870"/>
      <c r="AE9" s="870"/>
      <c r="AF9" s="870"/>
      <c r="AG9" s="874"/>
    </row>
    <row r="10" spans="1:33" ht="13.5">
      <c r="A10" s="110" t="s">
        <v>868</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2"/>
    </row>
    <row r="11" spans="1:33" ht="13.5">
      <c r="A11" s="113"/>
      <c r="B11" s="883" t="s">
        <v>411</v>
      </c>
      <c r="C11" s="883"/>
      <c r="D11" s="883"/>
      <c r="E11" s="883"/>
      <c r="F11" s="883"/>
      <c r="G11" s="884"/>
      <c r="H11" s="885">
        <f>IF('アンケート記入用'!F12="","",'アンケート記入用'!F12)</f>
      </c>
      <c r="I11" s="885"/>
      <c r="J11" s="885"/>
      <c r="K11" s="885"/>
      <c r="L11" s="885"/>
      <c r="M11" s="885"/>
      <c r="N11" s="886" t="s">
        <v>412</v>
      </c>
      <c r="O11" s="883"/>
      <c r="P11" s="883"/>
      <c r="Q11" s="883"/>
      <c r="R11" s="883"/>
      <c r="S11" s="883"/>
      <c r="T11" s="883"/>
      <c r="U11" s="883"/>
      <c r="V11" s="883"/>
      <c r="W11" s="884"/>
      <c r="X11" s="887">
        <f>IF('アンケート記入用'!T12="","",'アンケート記入用'!T12)</f>
      </c>
      <c r="Y11" s="888"/>
      <c r="Z11" s="888"/>
      <c r="AA11" s="888"/>
      <c r="AB11" s="888"/>
      <c r="AC11" s="888"/>
      <c r="AD11" s="888"/>
      <c r="AE11" s="888"/>
      <c r="AF11" s="888"/>
      <c r="AG11" s="889"/>
    </row>
    <row r="12" spans="1:33" ht="13.5">
      <c r="A12" s="113"/>
      <c r="B12" s="883" t="s">
        <v>413</v>
      </c>
      <c r="C12" s="883"/>
      <c r="D12" s="884"/>
      <c r="E12" s="887">
        <f>IF('アンケート記入用'!AE12="","",'アンケート記入用'!AE12)</f>
      </c>
      <c r="F12" s="890"/>
      <c r="G12" s="890"/>
      <c r="H12" s="890"/>
      <c r="I12" s="888"/>
      <c r="J12" s="888"/>
      <c r="K12" s="888"/>
      <c r="L12" s="891"/>
      <c r="M12" s="886" t="s">
        <v>907</v>
      </c>
      <c r="N12" s="883"/>
      <c r="O12" s="883"/>
      <c r="P12" s="883"/>
      <c r="Q12" s="883"/>
      <c r="R12" s="883"/>
      <c r="S12" s="884"/>
      <c r="T12" s="887">
        <f>IF('アンケート記入用'!F15="","",'アンケート記入用'!F15)</f>
      </c>
      <c r="U12" s="890"/>
      <c r="V12" s="890"/>
      <c r="W12" s="890"/>
      <c r="X12" s="890"/>
      <c r="Y12" s="890"/>
      <c r="Z12" s="890"/>
      <c r="AA12" s="890"/>
      <c r="AB12" s="890"/>
      <c r="AC12" s="890"/>
      <c r="AD12" s="890"/>
      <c r="AE12" s="890"/>
      <c r="AF12" s="890"/>
      <c r="AG12" s="892"/>
    </row>
    <row r="13" spans="1:33" ht="13.5">
      <c r="A13" s="113"/>
      <c r="B13" s="893" t="s">
        <v>908</v>
      </c>
      <c r="C13" s="893"/>
      <c r="D13" s="893"/>
      <c r="E13" s="893"/>
      <c r="F13" s="894"/>
      <c r="G13" s="895">
        <f>IF('アンケート記入用'!Q15="","",'アンケート記入用'!Q15)</f>
      </c>
      <c r="H13" s="895"/>
      <c r="I13" s="895"/>
      <c r="J13" s="895"/>
      <c r="K13" s="895"/>
      <c r="L13" s="895"/>
      <c r="M13" s="895"/>
      <c r="N13" s="895"/>
      <c r="O13" s="895"/>
      <c r="P13" s="895"/>
      <c r="Q13" s="895"/>
      <c r="R13" s="895"/>
      <c r="S13" s="895"/>
      <c r="T13" s="896" t="s">
        <v>909</v>
      </c>
      <c r="U13" s="893"/>
      <c r="V13" s="893"/>
      <c r="W13" s="893"/>
      <c r="X13" s="893"/>
      <c r="Y13" s="894"/>
      <c r="Z13" s="897">
        <f>IF('アンケート記入用'!AB15="","",'アンケート記入用'!AB15)</f>
      </c>
      <c r="AA13" s="897"/>
      <c r="AB13" s="897"/>
      <c r="AC13" s="897"/>
      <c r="AD13" s="897"/>
      <c r="AE13" s="897"/>
      <c r="AF13" s="897"/>
      <c r="AG13" s="898"/>
    </row>
    <row r="14" spans="1:33" ht="13.5">
      <c r="A14" s="115"/>
      <c r="B14" s="899" t="s">
        <v>910</v>
      </c>
      <c r="C14" s="900"/>
      <c r="D14" s="900"/>
      <c r="E14" s="900"/>
      <c r="F14" s="900"/>
      <c r="G14" s="900"/>
      <c r="H14" s="900"/>
      <c r="I14" s="901"/>
      <c r="J14" s="902" t="s">
        <v>417</v>
      </c>
      <c r="K14" s="901"/>
      <c r="L14" s="903">
        <f>IF('アンケート記入用'!K19="","",'アンケート記入用'!K19)</f>
      </c>
      <c r="M14" s="903"/>
      <c r="N14" s="903"/>
      <c r="O14" s="903"/>
      <c r="P14" s="903"/>
      <c r="Q14" s="903"/>
      <c r="R14" s="904" t="s">
        <v>23</v>
      </c>
      <c r="S14" s="904"/>
      <c r="T14" s="903">
        <f>IF('アンケート記入用'!R19="","",'アンケート記入用'!R19)</f>
      </c>
      <c r="U14" s="903"/>
      <c r="V14" s="903"/>
      <c r="W14" s="903"/>
      <c r="X14" s="903"/>
      <c r="Y14" s="903"/>
      <c r="Z14" s="904" t="s">
        <v>418</v>
      </c>
      <c r="AA14" s="904"/>
      <c r="AB14" s="903">
        <f>IF('アンケート記入用'!Y19="","",'アンケート記入用'!Y19)</f>
      </c>
      <c r="AC14" s="903"/>
      <c r="AD14" s="903"/>
      <c r="AE14" s="903"/>
      <c r="AF14" s="903"/>
      <c r="AG14" s="905"/>
    </row>
    <row r="15" spans="1:33" ht="13.5">
      <c r="A15" s="906" t="s">
        <v>869</v>
      </c>
      <c r="B15" s="907"/>
      <c r="C15" s="907"/>
      <c r="D15" s="907"/>
      <c r="E15" s="907"/>
      <c r="F15" s="907"/>
      <c r="G15" s="907"/>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8"/>
    </row>
    <row r="16" spans="1:33" ht="13.5">
      <c r="A16" s="109"/>
      <c r="B16" s="909" t="s">
        <v>420</v>
      </c>
      <c r="C16" s="910"/>
      <c r="D16" s="910"/>
      <c r="E16" s="910"/>
      <c r="F16" s="910"/>
      <c r="G16" s="910"/>
      <c r="H16" s="910"/>
      <c r="I16" s="910"/>
      <c r="J16" s="910"/>
      <c r="K16" s="910"/>
      <c r="L16" s="911"/>
      <c r="M16" s="912">
        <f>IF('アンケート記入用'!I23="","",'アンケート記入用'!I23)</f>
      </c>
      <c r="N16" s="912"/>
      <c r="O16" s="912"/>
      <c r="P16" s="912"/>
      <c r="Q16" s="912"/>
      <c r="R16" s="913" t="s">
        <v>421</v>
      </c>
      <c r="S16" s="910"/>
      <c r="T16" s="910"/>
      <c r="U16" s="910"/>
      <c r="V16" s="910"/>
      <c r="W16" s="910"/>
      <c r="X16" s="910"/>
      <c r="Y16" s="910"/>
      <c r="Z16" s="910"/>
      <c r="AA16" s="911"/>
      <c r="AB16" s="914">
        <f>IF('アンケート記入用'!Z23="","",'アンケート記入用'!Z23)</f>
      </c>
      <c r="AC16" s="914"/>
      <c r="AD16" s="914"/>
      <c r="AE16" s="914"/>
      <c r="AF16" s="914"/>
      <c r="AG16" s="915"/>
    </row>
    <row r="17" spans="1:33" ht="13.5">
      <c r="A17" s="100"/>
      <c r="B17" s="899" t="s">
        <v>422</v>
      </c>
      <c r="C17" s="900"/>
      <c r="D17" s="900"/>
      <c r="E17" s="900"/>
      <c r="F17" s="900"/>
      <c r="G17" s="900"/>
      <c r="H17" s="900"/>
      <c r="I17" s="900"/>
      <c r="J17" s="900"/>
      <c r="K17" s="900"/>
      <c r="L17" s="901"/>
      <c r="M17" s="916">
        <f>IF('アンケート記入用'!J28="","",'アンケート記入用'!J28)</f>
      </c>
      <c r="N17" s="916"/>
      <c r="O17" s="916"/>
      <c r="P17" s="916"/>
      <c r="Q17" s="916"/>
      <c r="R17" s="902" t="s">
        <v>423</v>
      </c>
      <c r="S17" s="900"/>
      <c r="T17" s="900"/>
      <c r="U17" s="900"/>
      <c r="V17" s="900"/>
      <c r="W17" s="900"/>
      <c r="X17" s="900"/>
      <c r="Y17" s="900"/>
      <c r="Z17" s="900"/>
      <c r="AA17" s="901"/>
      <c r="AB17" s="916">
        <f>IF('アンケート記入用'!Z28="","",'アンケート記入用'!Z28)</f>
      </c>
      <c r="AC17" s="916"/>
      <c r="AD17" s="916"/>
      <c r="AE17" s="916"/>
      <c r="AF17" s="916"/>
      <c r="AG17" s="917"/>
    </row>
    <row r="18" spans="1:34" ht="13.5">
      <c r="A18" s="906" t="s">
        <v>870</v>
      </c>
      <c r="B18" s="907"/>
      <c r="C18" s="907"/>
      <c r="D18" s="907"/>
      <c r="E18" s="907"/>
      <c r="F18" s="907"/>
      <c r="G18" s="907"/>
      <c r="H18" s="907"/>
      <c r="I18" s="907"/>
      <c r="J18" s="907"/>
      <c r="K18" s="907"/>
      <c r="L18" s="907"/>
      <c r="M18" s="907"/>
      <c r="N18" s="907"/>
      <c r="O18" s="907"/>
      <c r="P18" s="907"/>
      <c r="Q18" s="907"/>
      <c r="R18" s="907"/>
      <c r="S18" s="907"/>
      <c r="T18" s="907"/>
      <c r="U18" s="907"/>
      <c r="V18" s="907"/>
      <c r="W18" s="907"/>
      <c r="X18" s="907"/>
      <c r="Y18" s="907"/>
      <c r="Z18" s="907"/>
      <c r="AA18" s="907"/>
      <c r="AB18" s="907"/>
      <c r="AC18" s="907"/>
      <c r="AD18" s="907"/>
      <c r="AE18" s="907"/>
      <c r="AF18" s="907"/>
      <c r="AG18" s="908"/>
      <c r="AH18" s="42"/>
    </row>
    <row r="19" spans="1:35" ht="13.5">
      <c r="A19" s="109"/>
      <c r="B19" s="909" t="s">
        <v>439</v>
      </c>
      <c r="C19" s="910"/>
      <c r="D19" s="910"/>
      <c r="E19" s="910"/>
      <c r="F19" s="910"/>
      <c r="G19" s="911"/>
      <c r="H19" s="914">
        <f>IF('アンケート記入用'!H32="","",'アンケート記入用'!H32)</f>
      </c>
      <c r="I19" s="914"/>
      <c r="J19" s="914"/>
      <c r="K19" s="914"/>
      <c r="L19" s="914"/>
      <c r="M19" s="914"/>
      <c r="N19" s="914"/>
      <c r="O19" s="914"/>
      <c r="P19" s="914"/>
      <c r="Q19" s="913" t="s">
        <v>440</v>
      </c>
      <c r="R19" s="910"/>
      <c r="S19" s="910"/>
      <c r="T19" s="910"/>
      <c r="U19" s="910"/>
      <c r="V19" s="911"/>
      <c r="W19" s="914">
        <f>IF('アンケート記入用'!W32="","",'アンケート記入用'!W32)</f>
      </c>
      <c r="X19" s="914"/>
      <c r="Y19" s="914"/>
      <c r="Z19" s="914"/>
      <c r="AA19" s="914"/>
      <c r="AB19" s="914"/>
      <c r="AC19" s="914"/>
      <c r="AD19" s="914"/>
      <c r="AE19" s="914"/>
      <c r="AF19" s="914"/>
      <c r="AG19" s="915"/>
      <c r="AH19" s="42"/>
      <c r="AI19" s="42"/>
    </row>
    <row r="20" spans="1:35" ht="13.5">
      <c r="A20" s="109"/>
      <c r="B20" s="918" t="s">
        <v>441</v>
      </c>
      <c r="C20" s="893"/>
      <c r="D20" s="893"/>
      <c r="E20" s="893"/>
      <c r="F20" s="893"/>
      <c r="G20" s="894"/>
      <c r="H20" s="919">
        <f>IF('アンケート記入用'!H36="","",'アンケート記入用'!H36)</f>
      </c>
      <c r="I20" s="919"/>
      <c r="J20" s="919"/>
      <c r="K20" s="919"/>
      <c r="L20" s="919"/>
      <c r="M20" s="919"/>
      <c r="N20" s="919"/>
      <c r="O20" s="919"/>
      <c r="P20" s="919"/>
      <c r="Q20" s="920" t="s">
        <v>442</v>
      </c>
      <c r="R20" s="921"/>
      <c r="S20" s="921"/>
      <c r="T20" s="921"/>
      <c r="U20" s="921"/>
      <c r="V20" s="921"/>
      <c r="W20" s="922">
        <f>IF('アンケート記入用'!W36="","",'アンケート記入用'!W36)</f>
      </c>
      <c r="X20" s="922"/>
      <c r="Y20" s="922"/>
      <c r="Z20" s="922"/>
      <c r="AA20" s="922"/>
      <c r="AB20" s="922"/>
      <c r="AC20" s="922"/>
      <c r="AD20" s="922"/>
      <c r="AE20" s="922"/>
      <c r="AF20" s="922"/>
      <c r="AG20" s="923"/>
      <c r="AH20" s="42"/>
      <c r="AI20" s="42"/>
    </row>
    <row r="21" spans="1:35" ht="13.5">
      <c r="A21" s="906" t="s">
        <v>871</v>
      </c>
      <c r="B21" s="907"/>
      <c r="C21" s="907"/>
      <c r="D21" s="907"/>
      <c r="E21" s="907"/>
      <c r="F21" s="907"/>
      <c r="G21" s="907"/>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8"/>
      <c r="AH21" s="42"/>
      <c r="AI21" s="42"/>
    </row>
    <row r="22" spans="1:35" ht="13.5">
      <c r="A22" s="109"/>
      <c r="B22" s="909" t="s">
        <v>444</v>
      </c>
      <c r="C22" s="910"/>
      <c r="D22" s="910"/>
      <c r="E22" s="910"/>
      <c r="F22" s="911"/>
      <c r="G22" s="914">
        <f>IF('アンケート記入用'!H40="","",'アンケート記入用'!H40)</f>
      </c>
      <c r="H22" s="914"/>
      <c r="I22" s="914"/>
      <c r="J22" s="914"/>
      <c r="K22" s="914"/>
      <c r="L22" s="914"/>
      <c r="M22" s="914"/>
      <c r="N22" s="914"/>
      <c r="O22" s="924" t="s">
        <v>445</v>
      </c>
      <c r="P22" s="925"/>
      <c r="Q22" s="925"/>
      <c r="R22" s="925"/>
      <c r="S22" s="925"/>
      <c r="T22" s="925"/>
      <c r="U22" s="925"/>
      <c r="V22" s="925"/>
      <c r="W22" s="926"/>
      <c r="X22" s="927">
        <f>IF('アンケート記入用'!I44="","",'アンケート記入用'!I44)</f>
      </c>
      <c r="Y22" s="927"/>
      <c r="Z22" s="927"/>
      <c r="AA22" s="927"/>
      <c r="AB22" s="910" t="s">
        <v>446</v>
      </c>
      <c r="AC22" s="910"/>
      <c r="AD22" s="910"/>
      <c r="AE22" s="911"/>
      <c r="AF22" s="928">
        <f>IF('アンケート記入用'!Z43="","",'アンケート記入用'!Z43)</f>
      </c>
      <c r="AG22" s="929"/>
      <c r="AH22" s="42"/>
      <c r="AI22" s="42"/>
    </row>
    <row r="23" spans="1:35" ht="13.5">
      <c r="A23" s="109"/>
      <c r="B23" s="918" t="s">
        <v>447</v>
      </c>
      <c r="C23" s="893"/>
      <c r="D23" s="893"/>
      <c r="E23" s="893"/>
      <c r="F23" s="893"/>
      <c r="G23" s="893"/>
      <c r="H23" s="893"/>
      <c r="I23" s="893"/>
      <c r="J23" s="893"/>
      <c r="K23" s="894"/>
      <c r="L23" s="930">
        <f>IF('アンケート記入用'!O48="","",'アンケート記入用'!O48)</f>
      </c>
      <c r="M23" s="930"/>
      <c r="N23" s="930"/>
      <c r="O23" s="930"/>
      <c r="P23" s="930"/>
      <c r="Q23" s="930"/>
      <c r="R23" s="896" t="s">
        <v>448</v>
      </c>
      <c r="S23" s="893"/>
      <c r="T23" s="893"/>
      <c r="U23" s="893"/>
      <c r="V23" s="893"/>
      <c r="W23" s="893"/>
      <c r="X23" s="893"/>
      <c r="Y23" s="893"/>
      <c r="Z23" s="893"/>
      <c r="AA23" s="893"/>
      <c r="AB23" s="894"/>
      <c r="AC23" s="919">
        <f>IF('アンケート記入用'!Z48="","",'アンケート記入用'!Z48)</f>
      </c>
      <c r="AD23" s="919"/>
      <c r="AE23" s="919"/>
      <c r="AF23" s="919"/>
      <c r="AG23" s="931"/>
      <c r="AH23" s="42"/>
      <c r="AI23" s="42"/>
    </row>
    <row r="24" spans="1:35" ht="13.5">
      <c r="A24" s="110" t="s">
        <v>872</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2"/>
      <c r="AH24" s="42"/>
      <c r="AI24" s="42"/>
    </row>
    <row r="25" spans="1:35" ht="13.5">
      <c r="A25" s="109"/>
      <c r="B25" s="932" t="s">
        <v>456</v>
      </c>
      <c r="C25" s="933"/>
      <c r="D25" s="933"/>
      <c r="E25" s="933"/>
      <c r="F25" s="933"/>
      <c r="G25" s="933"/>
      <c r="H25" s="933"/>
      <c r="I25" s="933"/>
      <c r="J25" s="934"/>
      <c r="K25" s="928">
        <f>IF('アンケート記入用'!K53="","",'アンケート記入用'!K53)</f>
      </c>
      <c r="L25" s="935"/>
      <c r="M25" s="935"/>
      <c r="N25" s="935"/>
      <c r="O25" s="935"/>
      <c r="P25" s="935"/>
      <c r="Q25" s="935"/>
      <c r="R25" s="935"/>
      <c r="S25" s="935"/>
      <c r="T25" s="935"/>
      <c r="U25" s="935"/>
      <c r="V25" s="936"/>
      <c r="W25" s="639" t="s">
        <v>457</v>
      </c>
      <c r="X25" s="893"/>
      <c r="Y25" s="893"/>
      <c r="Z25" s="893"/>
      <c r="AA25" s="893"/>
      <c r="AB25" s="893"/>
      <c r="AC25" s="928">
        <f>IF('アンケート記入用'!AA53="","",'アンケート記入用'!AA53)</f>
      </c>
      <c r="AD25" s="935"/>
      <c r="AE25" s="935"/>
      <c r="AF25" s="935"/>
      <c r="AG25" s="929"/>
      <c r="AH25" s="43"/>
      <c r="AI25" s="43"/>
    </row>
    <row r="26" spans="1:34" ht="13.5">
      <c r="A26" s="109"/>
      <c r="B26" s="937" t="s">
        <v>458</v>
      </c>
      <c r="C26" s="893"/>
      <c r="D26" s="893"/>
      <c r="E26" s="893"/>
      <c r="F26" s="893"/>
      <c r="G26" s="893"/>
      <c r="H26" s="893"/>
      <c r="I26" s="894"/>
      <c r="J26" s="938">
        <f>IF('アンケート記入用'!K57="","",'アンケート記入用'!K57)</f>
      </c>
      <c r="K26" s="939"/>
      <c r="L26" s="939"/>
      <c r="M26" s="939"/>
      <c r="N26" s="939"/>
      <c r="O26" s="939"/>
      <c r="P26" s="939"/>
      <c r="Q26" s="939"/>
      <c r="R26" s="939"/>
      <c r="S26" s="940"/>
      <c r="T26" s="639" t="s">
        <v>459</v>
      </c>
      <c r="U26" s="893"/>
      <c r="V26" s="893"/>
      <c r="W26" s="893"/>
      <c r="X26" s="941"/>
      <c r="Y26" s="942"/>
      <c r="Z26" s="938">
        <f>IF('アンケート記入用'!X57="","",'アンケート記入用'!X57)</f>
      </c>
      <c r="AA26" s="939"/>
      <c r="AB26" s="939"/>
      <c r="AC26" s="939"/>
      <c r="AD26" s="939"/>
      <c r="AE26" s="939"/>
      <c r="AF26" s="939"/>
      <c r="AG26" s="943"/>
      <c r="AH26" s="43"/>
    </row>
    <row r="27" spans="1:35" ht="13.5">
      <c r="A27" s="109"/>
      <c r="B27" s="944" t="s">
        <v>460</v>
      </c>
      <c r="C27" s="883"/>
      <c r="D27" s="883"/>
      <c r="E27" s="883"/>
      <c r="F27" s="883"/>
      <c r="G27" s="883"/>
      <c r="H27" s="884"/>
      <c r="I27" s="945">
        <f>IF('アンケート記入用'!K60="","",'アンケート記入用'!K60)</f>
      </c>
      <c r="J27" s="946"/>
      <c r="K27" s="946"/>
      <c r="L27" s="946"/>
      <c r="M27" s="946"/>
      <c r="N27" s="946"/>
      <c r="O27" s="946"/>
      <c r="P27" s="946"/>
      <c r="Q27" s="946"/>
      <c r="R27" s="946"/>
      <c r="S27" s="946"/>
      <c r="T27" s="946"/>
      <c r="U27" s="946"/>
      <c r="V27" s="947"/>
      <c r="W27" s="642" t="s">
        <v>461</v>
      </c>
      <c r="X27" s="883"/>
      <c r="Y27" s="883"/>
      <c r="Z27" s="883"/>
      <c r="AA27" s="883"/>
      <c r="AB27" s="883"/>
      <c r="AC27" s="938">
        <f>IF('アンケート記入用'!AA60="","",'アンケート記入用'!AA60)</f>
      </c>
      <c r="AD27" s="939"/>
      <c r="AE27" s="939"/>
      <c r="AF27" s="939"/>
      <c r="AG27" s="943"/>
      <c r="AH27" s="42"/>
      <c r="AI27" s="42"/>
    </row>
    <row r="28" spans="1:35" ht="13.5">
      <c r="A28" s="109"/>
      <c r="B28" s="937" t="s">
        <v>462</v>
      </c>
      <c r="C28" s="893"/>
      <c r="D28" s="893"/>
      <c r="E28" s="893"/>
      <c r="F28" s="893"/>
      <c r="G28" s="893"/>
      <c r="H28" s="893"/>
      <c r="I28" s="894"/>
      <c r="J28" s="938">
        <f>IF('アンケート記入用'!K64="","",'アンケート記入用'!K64)</f>
      </c>
      <c r="K28" s="939"/>
      <c r="L28" s="939"/>
      <c r="M28" s="939"/>
      <c r="N28" s="939"/>
      <c r="O28" s="939"/>
      <c r="P28" s="939"/>
      <c r="Q28" s="939"/>
      <c r="R28" s="939"/>
      <c r="S28" s="940"/>
      <c r="T28" s="639" t="s">
        <v>463</v>
      </c>
      <c r="U28" s="893"/>
      <c r="V28" s="893"/>
      <c r="W28" s="893"/>
      <c r="X28" s="941"/>
      <c r="Y28" s="942"/>
      <c r="Z28" s="938">
        <f>IF('アンケート記入用'!X64="","",'アンケート記入用'!X64)</f>
      </c>
      <c r="AA28" s="939"/>
      <c r="AB28" s="939"/>
      <c r="AC28" s="939"/>
      <c r="AD28" s="939"/>
      <c r="AE28" s="939"/>
      <c r="AF28" s="939"/>
      <c r="AG28" s="943"/>
      <c r="AH28" s="42"/>
      <c r="AI28" s="42"/>
    </row>
    <row r="29" spans="1:34" ht="13.5">
      <c r="A29" s="113"/>
      <c r="B29" s="944" t="s">
        <v>464</v>
      </c>
      <c r="C29" s="883"/>
      <c r="D29" s="883"/>
      <c r="E29" s="883"/>
      <c r="F29" s="883"/>
      <c r="G29" s="883"/>
      <c r="H29" s="884"/>
      <c r="I29" s="945">
        <f>IF('アンケート記入用'!K68="","",'アンケート記入用'!K68)</f>
      </c>
      <c r="J29" s="946"/>
      <c r="K29" s="946"/>
      <c r="L29" s="946"/>
      <c r="M29" s="946"/>
      <c r="N29" s="946"/>
      <c r="O29" s="946"/>
      <c r="P29" s="946"/>
      <c r="Q29" s="946"/>
      <c r="R29" s="946"/>
      <c r="S29" s="946"/>
      <c r="T29" s="946"/>
      <c r="U29" s="946"/>
      <c r="V29" s="947"/>
      <c r="W29" s="642" t="s">
        <v>465</v>
      </c>
      <c r="X29" s="883"/>
      <c r="Y29" s="883"/>
      <c r="Z29" s="883"/>
      <c r="AA29" s="883"/>
      <c r="AB29" s="883"/>
      <c r="AC29" s="938">
        <f>IF('アンケート記入用'!AA68="","",'アンケート記入用'!AA68)</f>
      </c>
      <c r="AD29" s="939"/>
      <c r="AE29" s="939"/>
      <c r="AF29" s="939"/>
      <c r="AG29" s="943"/>
      <c r="AH29" s="42"/>
    </row>
    <row r="30" spans="1:34" ht="13.5">
      <c r="A30" s="115"/>
      <c r="B30" s="543" t="s">
        <v>466</v>
      </c>
      <c r="C30" s="715"/>
      <c r="D30" s="715"/>
      <c r="E30" s="715"/>
      <c r="F30" s="715"/>
      <c r="G30" s="715"/>
      <c r="H30" s="715"/>
      <c r="I30" s="948"/>
      <c r="J30" s="949">
        <f>IF('アンケート記入用'!K72="","",'アンケート記入用'!K72)</f>
      </c>
      <c r="K30" s="950"/>
      <c r="L30" s="950"/>
      <c r="M30" s="950"/>
      <c r="N30" s="950"/>
      <c r="O30" s="950"/>
      <c r="P30" s="950"/>
      <c r="Q30" s="950"/>
      <c r="R30" s="950"/>
      <c r="S30" s="951"/>
      <c r="T30" s="864" t="s">
        <v>467</v>
      </c>
      <c r="U30" s="715"/>
      <c r="V30" s="715"/>
      <c r="W30" s="715"/>
      <c r="X30" s="952"/>
      <c r="Y30" s="953"/>
      <c r="Z30" s="949">
        <f>IF('アンケート記入用'!X72="","",'アンケート記入用'!X72)</f>
      </c>
      <c r="AA30" s="950"/>
      <c r="AB30" s="950"/>
      <c r="AC30" s="950"/>
      <c r="AD30" s="950"/>
      <c r="AE30" s="950"/>
      <c r="AF30" s="950"/>
      <c r="AG30" s="954"/>
      <c r="AH30" s="42"/>
    </row>
    <row r="31" spans="1:35" ht="13.5">
      <c r="A31" s="124"/>
      <c r="B31" s="43"/>
      <c r="C31" s="43"/>
      <c r="D31" s="43"/>
      <c r="E31" s="43"/>
      <c r="F31" s="43"/>
      <c r="G31" s="43"/>
      <c r="H31" s="43"/>
      <c r="I31" s="43"/>
      <c r="J31" s="43"/>
      <c r="K31" s="42"/>
      <c r="L31" s="42"/>
      <c r="M31" s="42"/>
      <c r="N31" s="42"/>
      <c r="O31" s="42"/>
      <c r="P31" s="42"/>
      <c r="Q31" s="43"/>
      <c r="R31" s="43"/>
      <c r="S31" s="43"/>
      <c r="T31" s="43"/>
      <c r="U31" s="43"/>
      <c r="V31" s="43"/>
      <c r="W31" s="43"/>
      <c r="X31" s="43"/>
      <c r="Y31" s="43"/>
      <c r="Z31" s="43"/>
      <c r="AA31" s="42"/>
      <c r="AB31" s="42"/>
      <c r="AC31" s="42"/>
      <c r="AD31" s="42"/>
      <c r="AE31" s="42"/>
      <c r="AF31" s="42"/>
      <c r="AG31" s="42"/>
      <c r="AH31" s="42"/>
      <c r="AI31" s="42"/>
    </row>
    <row r="32" spans="1:39" ht="13.5">
      <c r="A32" s="125" t="s">
        <v>136</v>
      </c>
      <c r="B32" s="955" t="s">
        <v>80</v>
      </c>
      <c r="C32" s="956"/>
      <c r="D32" s="956"/>
      <c r="E32" s="956"/>
      <c r="F32" s="956"/>
      <c r="G32" s="956"/>
      <c r="H32" s="956"/>
      <c r="I32" s="956"/>
      <c r="J32" s="956"/>
      <c r="K32" s="956"/>
      <c r="L32" s="957" t="s">
        <v>81</v>
      </c>
      <c r="M32" s="958"/>
      <c r="N32" s="956" t="s">
        <v>694</v>
      </c>
      <c r="O32" s="956"/>
      <c r="P32" s="956"/>
      <c r="Q32" s="959"/>
      <c r="R32" s="956" t="s">
        <v>873</v>
      </c>
      <c r="S32" s="956"/>
      <c r="T32" s="956"/>
      <c r="U32" s="959"/>
      <c r="V32" s="956" t="s">
        <v>696</v>
      </c>
      <c r="W32" s="956"/>
      <c r="X32" s="956"/>
      <c r="Y32" s="959"/>
      <c r="Z32" s="956" t="s">
        <v>874</v>
      </c>
      <c r="AA32" s="956"/>
      <c r="AB32" s="956"/>
      <c r="AC32" s="959"/>
      <c r="AD32" s="956" t="s">
        <v>875</v>
      </c>
      <c r="AE32" s="956"/>
      <c r="AF32" s="956"/>
      <c r="AG32" s="959"/>
      <c r="AI32"/>
      <c r="AM32" s="3"/>
    </row>
    <row r="33" spans="1:39" ht="13.5">
      <c r="A33" s="126" t="s">
        <v>876</v>
      </c>
      <c r="B33" s="963" t="s">
        <v>83</v>
      </c>
      <c r="C33" s="964"/>
      <c r="D33" s="964"/>
      <c r="E33" s="964"/>
      <c r="F33" s="964"/>
      <c r="G33" s="964"/>
      <c r="H33" s="964"/>
      <c r="I33" s="964"/>
      <c r="J33" s="964"/>
      <c r="K33" s="965"/>
      <c r="L33" s="966" t="s">
        <v>877</v>
      </c>
      <c r="M33" s="965"/>
      <c r="N33" s="967">
        <f>IF('アンケート記入用'!N82="","",'アンケート記入用'!N82)</f>
      </c>
      <c r="O33" s="968"/>
      <c r="P33" s="968"/>
      <c r="Q33" s="969"/>
      <c r="R33" s="967">
        <f>IF('アンケート記入用'!R82="","",'アンケート記入用'!R82)</f>
      </c>
      <c r="S33" s="968"/>
      <c r="T33" s="968"/>
      <c r="U33" s="969"/>
      <c r="V33" s="967">
        <f>IF('アンケート記入用'!V82="","",'アンケート記入用'!V82)</f>
      </c>
      <c r="W33" s="968"/>
      <c r="X33" s="968"/>
      <c r="Y33" s="969"/>
      <c r="Z33" s="967">
        <f>IF('アンケート記入用'!Z82="","",'アンケート記入用'!Z82)</f>
      </c>
      <c r="AA33" s="968"/>
      <c r="AB33" s="968"/>
      <c r="AC33" s="969"/>
      <c r="AD33" s="970">
        <f>IF('アンケート記入用'!AD82="","",'アンケート記入用'!AD82)</f>
      </c>
      <c r="AE33" s="971"/>
      <c r="AF33" s="971"/>
      <c r="AG33" s="972"/>
      <c r="AI33"/>
      <c r="AM33" s="3"/>
    </row>
    <row r="34" spans="1:39" ht="13.5">
      <c r="A34" s="129" t="s">
        <v>878</v>
      </c>
      <c r="B34" s="975" t="s">
        <v>86</v>
      </c>
      <c r="C34" s="976"/>
      <c r="D34" s="976"/>
      <c r="E34" s="976"/>
      <c r="F34" s="976"/>
      <c r="G34" s="976"/>
      <c r="H34" s="976"/>
      <c r="I34" s="976"/>
      <c r="J34" s="976"/>
      <c r="K34" s="977"/>
      <c r="L34" s="978" t="s">
        <v>877</v>
      </c>
      <c r="M34" s="977"/>
      <c r="N34" s="960">
        <f>IF('アンケート記入用'!N84="","",'アンケート記入用'!N84)</f>
      </c>
      <c r="O34" s="961"/>
      <c r="P34" s="961"/>
      <c r="Q34" s="962"/>
      <c r="R34" s="960">
        <f>IF('アンケート記入用'!R84="","",'アンケート記入用'!R84)</f>
      </c>
      <c r="S34" s="961"/>
      <c r="T34" s="961"/>
      <c r="U34" s="962"/>
      <c r="V34" s="960">
        <f>IF('アンケート記入用'!V84="","",'アンケート記入用'!V84)</f>
      </c>
      <c r="W34" s="961"/>
      <c r="X34" s="961"/>
      <c r="Y34" s="962"/>
      <c r="Z34" s="960">
        <f>IF('アンケート記入用'!Z84="","",'アンケート記入用'!Z84)</f>
      </c>
      <c r="AA34" s="961"/>
      <c r="AB34" s="961"/>
      <c r="AC34" s="962"/>
      <c r="AD34" s="960">
        <f>IF('アンケート記入用'!AD84="","",'アンケート記入用'!AD84)</f>
      </c>
      <c r="AE34" s="961"/>
      <c r="AF34" s="961"/>
      <c r="AG34" s="962"/>
      <c r="AI34"/>
      <c r="AM34" s="3"/>
    </row>
    <row r="35" spans="1:39" ht="13.5">
      <c r="A35" s="973" t="s">
        <v>879</v>
      </c>
      <c r="B35" s="975" t="s">
        <v>137</v>
      </c>
      <c r="C35" s="976"/>
      <c r="D35" s="976"/>
      <c r="E35" s="976"/>
      <c r="F35" s="976"/>
      <c r="G35" s="976"/>
      <c r="H35" s="976"/>
      <c r="I35" s="976"/>
      <c r="J35" s="976"/>
      <c r="K35" s="977"/>
      <c r="L35" s="978" t="s">
        <v>880</v>
      </c>
      <c r="M35" s="977"/>
      <c r="N35" s="960">
        <f>IF('アンケート記入用'!N86="","",'アンケート記入用'!N86)</f>
      </c>
      <c r="O35" s="961"/>
      <c r="P35" s="961"/>
      <c r="Q35" s="962"/>
      <c r="R35" s="960">
        <f>IF('アンケート記入用'!R86="","",'アンケート記入用'!R86)</f>
      </c>
      <c r="S35" s="961"/>
      <c r="T35" s="961"/>
      <c r="U35" s="962"/>
      <c r="V35" s="960">
        <f>IF('アンケート記入用'!V86="","",'アンケート記入用'!V86)</f>
      </c>
      <c r="W35" s="961"/>
      <c r="X35" s="961"/>
      <c r="Y35" s="962"/>
      <c r="Z35" s="960">
        <f>IF('アンケート記入用'!Z86="","",'アンケート記入用'!Z86)</f>
      </c>
      <c r="AA35" s="961"/>
      <c r="AB35" s="961"/>
      <c r="AC35" s="962"/>
      <c r="AD35" s="960">
        <f>IF('アンケート記入用'!AD86="","",'アンケート記入用'!AD86)</f>
      </c>
      <c r="AE35" s="961"/>
      <c r="AF35" s="961"/>
      <c r="AG35" s="962"/>
      <c r="AI35"/>
      <c r="AM35" s="3"/>
    </row>
    <row r="36" spans="1:39" ht="13.5">
      <c r="A36" s="974"/>
      <c r="B36" s="975" t="s">
        <v>138</v>
      </c>
      <c r="C36" s="976"/>
      <c r="D36" s="976"/>
      <c r="E36" s="976"/>
      <c r="F36" s="976"/>
      <c r="G36" s="976"/>
      <c r="H36" s="976"/>
      <c r="I36" s="976"/>
      <c r="J36" s="976"/>
      <c r="K36" s="977"/>
      <c r="L36" s="979" t="s">
        <v>98</v>
      </c>
      <c r="M36" s="980"/>
      <c r="N36" s="960">
        <f>IF('アンケート記入用'!N87="","",'アンケート記入用'!N87)</f>
      </c>
      <c r="O36" s="961"/>
      <c r="P36" s="961"/>
      <c r="Q36" s="962"/>
      <c r="R36" s="960">
        <f>IF('アンケート記入用'!R87="","",'アンケート記入用'!R87)</f>
      </c>
      <c r="S36" s="961"/>
      <c r="T36" s="961"/>
      <c r="U36" s="962"/>
      <c r="V36" s="960">
        <f>IF('アンケート記入用'!V87="","",'アンケート記入用'!V87)</f>
      </c>
      <c r="W36" s="961"/>
      <c r="X36" s="961"/>
      <c r="Y36" s="962"/>
      <c r="Z36" s="960">
        <f>IF('アンケート記入用'!Z87="","",'アンケート記入用'!Z87)</f>
      </c>
      <c r="AA36" s="961"/>
      <c r="AB36" s="961"/>
      <c r="AC36" s="962"/>
      <c r="AD36" s="960">
        <f>IF('アンケート記入用'!AD87="","",'アンケート記入用'!AD87)</f>
      </c>
      <c r="AE36" s="961"/>
      <c r="AF36" s="961"/>
      <c r="AG36" s="962"/>
      <c r="AI36"/>
      <c r="AM36" s="3"/>
    </row>
    <row r="37" spans="1:39" ht="13.5">
      <c r="A37" s="129" t="s">
        <v>881</v>
      </c>
      <c r="B37" s="975" t="s">
        <v>882</v>
      </c>
      <c r="C37" s="976"/>
      <c r="D37" s="976"/>
      <c r="E37" s="976"/>
      <c r="F37" s="976"/>
      <c r="G37" s="976"/>
      <c r="H37" s="976"/>
      <c r="I37" s="976"/>
      <c r="J37" s="976"/>
      <c r="K37" s="977"/>
      <c r="L37" s="981"/>
      <c r="M37" s="982"/>
      <c r="N37" s="960">
        <f>IF('アンケート記入用'!N88="","",'アンケート記入用'!N88)</f>
      </c>
      <c r="O37" s="961"/>
      <c r="P37" s="961"/>
      <c r="Q37" s="962"/>
      <c r="R37" s="960">
        <f>IF('アンケート記入用'!R88="","",'アンケート記入用'!R88)</f>
      </c>
      <c r="S37" s="961"/>
      <c r="T37" s="961"/>
      <c r="U37" s="962"/>
      <c r="V37" s="960">
        <f>IF('アンケート記入用'!V88="","",'アンケート記入用'!V88)</f>
      </c>
      <c r="W37" s="961"/>
      <c r="X37" s="961"/>
      <c r="Y37" s="962"/>
      <c r="Z37" s="960">
        <f>IF('アンケート記入用'!Z88="","",'アンケート記入用'!Z88)</f>
      </c>
      <c r="AA37" s="961"/>
      <c r="AB37" s="961"/>
      <c r="AC37" s="962"/>
      <c r="AD37" s="960">
        <f>IF('アンケート記入用'!AD88="","",'アンケート記入用'!AD88)</f>
      </c>
      <c r="AE37" s="961"/>
      <c r="AF37" s="961"/>
      <c r="AG37" s="962"/>
      <c r="AI37"/>
      <c r="AM37" s="3"/>
    </row>
    <row r="38" spans="1:39" ht="13.5">
      <c r="A38" s="129" t="s">
        <v>883</v>
      </c>
      <c r="B38" s="975" t="s">
        <v>884</v>
      </c>
      <c r="C38" s="976"/>
      <c r="D38" s="976"/>
      <c r="E38" s="976"/>
      <c r="F38" s="976"/>
      <c r="G38" s="976"/>
      <c r="H38" s="976"/>
      <c r="I38" s="976"/>
      <c r="J38" s="976"/>
      <c r="K38" s="977"/>
      <c r="L38" s="983"/>
      <c r="M38" s="984"/>
      <c r="N38" s="960">
        <f>IF('アンケート記入用'!N90="","",'アンケート記入用'!N90)</f>
      </c>
      <c r="O38" s="961"/>
      <c r="P38" s="961"/>
      <c r="Q38" s="962"/>
      <c r="R38" s="960">
        <f>IF('アンケート記入用'!R90="","",'アンケート記入用'!R90)</f>
      </c>
      <c r="S38" s="961"/>
      <c r="T38" s="961"/>
      <c r="U38" s="962"/>
      <c r="V38" s="960">
        <f>IF('アンケート記入用'!V90="","",'アンケート記入用'!V90)</f>
      </c>
      <c r="W38" s="961"/>
      <c r="X38" s="961"/>
      <c r="Y38" s="962"/>
      <c r="Z38" s="960">
        <f>IF('アンケート記入用'!Z90="","",'アンケート記入用'!Z90)</f>
      </c>
      <c r="AA38" s="961"/>
      <c r="AB38" s="961"/>
      <c r="AC38" s="962"/>
      <c r="AD38" s="960">
        <f>IF('アンケート記入用'!AD90="","",'アンケート記入用'!AD90)</f>
      </c>
      <c r="AE38" s="961"/>
      <c r="AF38" s="961"/>
      <c r="AG38" s="962"/>
      <c r="AI38"/>
      <c r="AM38" s="3"/>
    </row>
    <row r="39" spans="1:39" ht="13.5">
      <c r="A39" s="129" t="s">
        <v>885</v>
      </c>
      <c r="B39" s="975" t="s">
        <v>88</v>
      </c>
      <c r="C39" s="976"/>
      <c r="D39" s="976"/>
      <c r="E39" s="976"/>
      <c r="F39" s="976"/>
      <c r="G39" s="976"/>
      <c r="H39" s="976"/>
      <c r="I39" s="976"/>
      <c r="J39" s="976"/>
      <c r="K39" s="977"/>
      <c r="L39" s="978" t="s">
        <v>886</v>
      </c>
      <c r="M39" s="977"/>
      <c r="N39" s="960">
        <f>IF('アンケート記入用'!N92="","",'アンケート記入用'!N92)</f>
      </c>
      <c r="O39" s="961"/>
      <c r="P39" s="961"/>
      <c r="Q39" s="962"/>
      <c r="R39" s="960">
        <f>IF('アンケート記入用'!R92="","",'アンケート記入用'!R92)</f>
      </c>
      <c r="S39" s="961"/>
      <c r="T39" s="961"/>
      <c r="U39" s="962"/>
      <c r="V39" s="960">
        <f>IF('アンケート記入用'!V92="","",'アンケート記入用'!V92)</f>
      </c>
      <c r="W39" s="961"/>
      <c r="X39" s="961"/>
      <c r="Y39" s="962"/>
      <c r="Z39" s="960">
        <f>IF('アンケート記入用'!Z92="","",'アンケート記入用'!Z92)</f>
      </c>
      <c r="AA39" s="961"/>
      <c r="AB39" s="961"/>
      <c r="AC39" s="962"/>
      <c r="AD39" s="960">
        <f>IF('アンケート記入用'!AD92="","",'アンケート記入用'!AD92)</f>
      </c>
      <c r="AE39" s="961"/>
      <c r="AF39" s="961"/>
      <c r="AG39" s="962"/>
      <c r="AI39"/>
      <c r="AM39" s="3"/>
    </row>
    <row r="40" spans="1:39" ht="13.5" customHeight="1">
      <c r="A40" s="129" t="s">
        <v>887</v>
      </c>
      <c r="B40" s="975" t="s">
        <v>91</v>
      </c>
      <c r="C40" s="976"/>
      <c r="D40" s="976"/>
      <c r="E40" s="976"/>
      <c r="F40" s="976"/>
      <c r="G40" s="976"/>
      <c r="H40" s="976"/>
      <c r="I40" s="976"/>
      <c r="J40" s="976"/>
      <c r="K40" s="977"/>
      <c r="L40" s="978" t="s">
        <v>135</v>
      </c>
      <c r="M40" s="977"/>
      <c r="N40" s="960">
        <f>IF('アンケート記入用'!N94="","",'アンケート記入用'!N94)</f>
      </c>
      <c r="O40" s="961"/>
      <c r="P40" s="961"/>
      <c r="Q40" s="962"/>
      <c r="R40" s="960">
        <f>IF('アンケート記入用'!R94="","",'アンケート記入用'!R94)</f>
      </c>
      <c r="S40" s="961"/>
      <c r="T40" s="961"/>
      <c r="U40" s="962"/>
      <c r="V40" s="960">
        <f>IF('アンケート記入用'!V94="","",'アンケート記入用'!V94)</f>
      </c>
      <c r="W40" s="961"/>
      <c r="X40" s="961"/>
      <c r="Y40" s="962"/>
      <c r="Z40" s="960">
        <f>IF('アンケート記入用'!Z94="","",'アンケート記入用'!Z94)</f>
      </c>
      <c r="AA40" s="961"/>
      <c r="AB40" s="961"/>
      <c r="AC40" s="962"/>
      <c r="AD40" s="960">
        <f>IF('アンケート記入用'!AD94="","",'アンケート記入用'!AD94)</f>
      </c>
      <c r="AE40" s="961"/>
      <c r="AF40" s="961"/>
      <c r="AG40" s="962"/>
      <c r="AM40" s="3"/>
    </row>
    <row r="41" spans="1:39" ht="13.5" customHeight="1">
      <c r="A41" s="370" t="s">
        <v>888</v>
      </c>
      <c r="B41" s="985" t="s">
        <v>889</v>
      </c>
      <c r="C41" s="986"/>
      <c r="D41" s="986"/>
      <c r="E41" s="986"/>
      <c r="F41" s="986"/>
      <c r="G41" s="986"/>
      <c r="H41" s="986"/>
      <c r="I41" s="986"/>
      <c r="J41" s="986"/>
      <c r="K41" s="987"/>
      <c r="L41" s="981"/>
      <c r="M41" s="982"/>
      <c r="N41" s="960">
        <f>IF('アンケート記入用'!N96="","",'アンケート記入用'!N964)</f>
      </c>
      <c r="O41" s="961"/>
      <c r="P41" s="961"/>
      <c r="Q41" s="962"/>
      <c r="R41" s="960">
        <f>IF('アンケート記入用'!R96="","",'アンケート記入用'!R964)</f>
      </c>
      <c r="S41" s="961"/>
      <c r="T41" s="961"/>
      <c r="U41" s="962"/>
      <c r="V41" s="960">
        <f>IF('アンケート記入用'!V96="","",'アンケート記入用'!V964)</f>
      </c>
      <c r="W41" s="961"/>
      <c r="X41" s="961"/>
      <c r="Y41" s="962"/>
      <c r="Z41" s="960">
        <f>IF('アンケート記入用'!Z96="","",'アンケート記入用'!Z964)</f>
      </c>
      <c r="AA41" s="961"/>
      <c r="AB41" s="961"/>
      <c r="AC41" s="962"/>
      <c r="AD41" s="960">
        <f>IF('アンケート記入用'!AD96="","",'アンケート記入用'!AD964)</f>
      </c>
      <c r="AE41" s="961"/>
      <c r="AF41" s="961"/>
      <c r="AG41" s="962"/>
      <c r="AM41" s="3"/>
    </row>
    <row r="42" spans="1:39" ht="13.5">
      <c r="A42" s="129" t="s">
        <v>890</v>
      </c>
      <c r="B42" s="975" t="s">
        <v>100</v>
      </c>
      <c r="C42" s="976"/>
      <c r="D42" s="976"/>
      <c r="E42" s="976"/>
      <c r="F42" s="976"/>
      <c r="G42" s="976"/>
      <c r="H42" s="976"/>
      <c r="I42" s="976"/>
      <c r="J42" s="976"/>
      <c r="K42" s="977"/>
      <c r="L42" s="979" t="s">
        <v>98</v>
      </c>
      <c r="M42" s="980"/>
      <c r="N42" s="960">
        <f>IF('アンケート記入用'!N98="","",'アンケート記入用'!N98)</f>
      </c>
      <c r="O42" s="961"/>
      <c r="P42" s="961"/>
      <c r="Q42" s="962"/>
      <c r="R42" s="960">
        <f>IF('アンケート記入用'!R98="","",'アンケート記入用'!R98)</f>
      </c>
      <c r="S42" s="961"/>
      <c r="T42" s="961"/>
      <c r="U42" s="962"/>
      <c r="V42" s="960">
        <f>IF('アンケート記入用'!V98="","",'アンケート記入用'!V98)</f>
      </c>
      <c r="W42" s="961"/>
      <c r="X42" s="961"/>
      <c r="Y42" s="962"/>
      <c r="Z42" s="960">
        <f>IF('アンケート記入用'!Z98="","",'アンケート記入用'!Z98)</f>
      </c>
      <c r="AA42" s="961"/>
      <c r="AB42" s="961"/>
      <c r="AC42" s="962"/>
      <c r="AD42" s="960">
        <f>IF('アンケート記入用'!AD98="","",'アンケート記入用'!AD98)</f>
      </c>
      <c r="AE42" s="961"/>
      <c r="AF42" s="961"/>
      <c r="AG42" s="962"/>
      <c r="AI42"/>
      <c r="AM42" s="3"/>
    </row>
    <row r="43" spans="1:39" ht="13.5">
      <c r="A43" s="129" t="s">
        <v>891</v>
      </c>
      <c r="B43" s="990" t="s">
        <v>97</v>
      </c>
      <c r="C43" s="991"/>
      <c r="D43" s="991"/>
      <c r="E43" s="991"/>
      <c r="F43" s="991"/>
      <c r="G43" s="991"/>
      <c r="H43" s="991"/>
      <c r="I43" s="991"/>
      <c r="J43" s="991"/>
      <c r="K43" s="992"/>
      <c r="L43" s="978" t="s">
        <v>98</v>
      </c>
      <c r="M43" s="977"/>
      <c r="N43" s="960">
        <f>IF('アンケート記入用'!N100="","",'アンケート記入用'!N100)</f>
      </c>
      <c r="O43" s="961"/>
      <c r="P43" s="961"/>
      <c r="Q43" s="962"/>
      <c r="R43" s="960">
        <f>IF('アンケート記入用'!R100="","",'アンケート記入用'!R100)</f>
      </c>
      <c r="S43" s="961"/>
      <c r="T43" s="961"/>
      <c r="U43" s="962"/>
      <c r="V43" s="960">
        <f>IF('アンケート記入用'!V100="","",'アンケート記入用'!V100)</f>
      </c>
      <c r="W43" s="961"/>
      <c r="X43" s="961"/>
      <c r="Y43" s="962"/>
      <c r="Z43" s="960">
        <f>IF('アンケート記入用'!Z100="","",'アンケート記入用'!Z100)</f>
      </c>
      <c r="AA43" s="961"/>
      <c r="AB43" s="961"/>
      <c r="AC43" s="962"/>
      <c r="AD43" s="960">
        <f>IF('アンケート記入用'!AD100="","",'アンケート記入用'!AD100)</f>
      </c>
      <c r="AE43" s="961"/>
      <c r="AF43" s="961"/>
      <c r="AG43" s="962"/>
      <c r="AI43"/>
      <c r="AM43" s="3"/>
    </row>
    <row r="44" spans="1:39" ht="13.5">
      <c r="A44" s="129" t="s">
        <v>892</v>
      </c>
      <c r="B44" s="993" t="s">
        <v>893</v>
      </c>
      <c r="C44" s="994"/>
      <c r="D44" s="994"/>
      <c r="E44" s="994"/>
      <c r="F44" s="994"/>
      <c r="G44" s="994"/>
      <c r="H44" s="994"/>
      <c r="I44" s="994"/>
      <c r="J44" s="994"/>
      <c r="K44" s="995"/>
      <c r="L44" s="988"/>
      <c r="M44" s="989"/>
      <c r="N44" s="960">
        <f>IF('アンケート記入用'!N102="","",'アンケート記入用'!N102)</f>
      </c>
      <c r="O44" s="961"/>
      <c r="P44" s="961"/>
      <c r="Q44" s="962"/>
      <c r="R44" s="960">
        <f>IF('アンケート記入用'!R102="","",'アンケート記入用'!R102)</f>
      </c>
      <c r="S44" s="961"/>
      <c r="T44" s="961"/>
      <c r="U44" s="962"/>
      <c r="V44" s="960">
        <f>IF('アンケート記入用'!V102="","",'アンケート記入用'!V102)</f>
      </c>
      <c r="W44" s="961"/>
      <c r="X44" s="961"/>
      <c r="Y44" s="962"/>
      <c r="Z44" s="960">
        <f>IF('アンケート記入用'!Z102="","",'アンケート記入用'!Z102)</f>
      </c>
      <c r="AA44" s="961"/>
      <c r="AB44" s="961"/>
      <c r="AC44" s="962"/>
      <c r="AD44" s="960">
        <f>IF('アンケート記入用'!AD102="","",'アンケート記入用'!AD102)</f>
      </c>
      <c r="AE44" s="961"/>
      <c r="AF44" s="961"/>
      <c r="AG44" s="962"/>
      <c r="AI44"/>
      <c r="AM44" s="3"/>
    </row>
    <row r="45" spans="1:39" ht="13.5">
      <c r="A45" s="129" t="s">
        <v>894</v>
      </c>
      <c r="B45" s="993" t="s">
        <v>895</v>
      </c>
      <c r="C45" s="994"/>
      <c r="D45" s="994"/>
      <c r="E45" s="994"/>
      <c r="F45" s="994"/>
      <c r="G45" s="994"/>
      <c r="H45" s="994"/>
      <c r="I45" s="994"/>
      <c r="J45" s="994"/>
      <c r="K45" s="995"/>
      <c r="L45" s="988"/>
      <c r="M45" s="989"/>
      <c r="N45" s="960">
        <f>IF('アンケート記入用'!N104="","",'アンケート記入用'!N104)</f>
      </c>
      <c r="O45" s="961"/>
      <c r="P45" s="961"/>
      <c r="Q45" s="962"/>
      <c r="R45" s="960">
        <f>IF('アンケート記入用'!R104="","",'アンケート記入用'!R104)</f>
      </c>
      <c r="S45" s="961"/>
      <c r="T45" s="961"/>
      <c r="U45" s="962"/>
      <c r="V45" s="960">
        <f>IF('アンケート記入用'!V104="","",'アンケート記入用'!V104)</f>
      </c>
      <c r="W45" s="961"/>
      <c r="X45" s="961"/>
      <c r="Y45" s="962"/>
      <c r="Z45" s="960">
        <f>IF('アンケート記入用'!Z104="","",'アンケート記入用'!Z104)</f>
      </c>
      <c r="AA45" s="961"/>
      <c r="AB45" s="961"/>
      <c r="AC45" s="962"/>
      <c r="AD45" s="960">
        <f>IF('アンケート記入用'!AD104="","",'アンケート記入用'!AD104)</f>
      </c>
      <c r="AE45" s="961"/>
      <c r="AF45" s="961"/>
      <c r="AG45" s="962"/>
      <c r="AI45"/>
      <c r="AM45" s="3"/>
    </row>
    <row r="46" spans="1:39" ht="13.5">
      <c r="A46" s="129" t="s">
        <v>896</v>
      </c>
      <c r="B46" s="993" t="s">
        <v>897</v>
      </c>
      <c r="C46" s="994"/>
      <c r="D46" s="994"/>
      <c r="E46" s="994"/>
      <c r="F46" s="994"/>
      <c r="G46" s="994"/>
      <c r="H46" s="994"/>
      <c r="I46" s="994"/>
      <c r="J46" s="994"/>
      <c r="K46" s="995"/>
      <c r="L46" s="988"/>
      <c r="M46" s="989"/>
      <c r="N46" s="960">
        <f>IF('アンケート記入用'!N106="","",'アンケート記入用'!N106)</f>
      </c>
      <c r="O46" s="961"/>
      <c r="P46" s="961"/>
      <c r="Q46" s="962"/>
      <c r="R46" s="960">
        <f>IF('アンケート記入用'!R106="","",'アンケート記入用'!R106)</f>
      </c>
      <c r="S46" s="961"/>
      <c r="T46" s="961"/>
      <c r="U46" s="962"/>
      <c r="V46" s="960">
        <f>IF('アンケート記入用'!V106="","",'アンケート記入用'!V106)</f>
      </c>
      <c r="W46" s="961"/>
      <c r="X46" s="961"/>
      <c r="Y46" s="962"/>
      <c r="Z46" s="960">
        <f>IF('アンケート記入用'!Z106="","",'アンケート記入用'!Z106)</f>
      </c>
      <c r="AA46" s="961"/>
      <c r="AB46" s="961"/>
      <c r="AC46" s="962"/>
      <c r="AD46" s="960">
        <f>IF('アンケート記入用'!AD106="","",'アンケート記入用'!AD106)</f>
      </c>
      <c r="AE46" s="961"/>
      <c r="AF46" s="961"/>
      <c r="AG46" s="962"/>
      <c r="AI46"/>
      <c r="AM46" s="3"/>
    </row>
    <row r="47" spans="1:39" ht="13.5">
      <c r="A47" s="129" t="s">
        <v>898</v>
      </c>
      <c r="B47" s="975" t="s">
        <v>102</v>
      </c>
      <c r="C47" s="976"/>
      <c r="D47" s="976"/>
      <c r="E47" s="976"/>
      <c r="F47" s="976"/>
      <c r="G47" s="976"/>
      <c r="H47" s="976"/>
      <c r="I47" s="976"/>
      <c r="J47" s="976"/>
      <c r="K47" s="977"/>
      <c r="L47" s="978" t="s">
        <v>135</v>
      </c>
      <c r="M47" s="996"/>
      <c r="N47" s="960">
        <f>IF('アンケート記入用'!N108="","",'アンケート記入用'!N108)</f>
      </c>
      <c r="O47" s="961"/>
      <c r="P47" s="961"/>
      <c r="Q47" s="962"/>
      <c r="R47" s="960">
        <f>IF('アンケート記入用'!R108="","",'アンケート記入用'!R108)</f>
      </c>
      <c r="S47" s="961"/>
      <c r="T47" s="961"/>
      <c r="U47" s="962"/>
      <c r="V47" s="960">
        <f>IF('アンケート記入用'!V108="","",'アンケート記入用'!V108)</f>
      </c>
      <c r="W47" s="961"/>
      <c r="X47" s="961"/>
      <c r="Y47" s="962"/>
      <c r="Z47" s="960">
        <f>IF('アンケート記入用'!Z108="","",'アンケート記入用'!Z108)</f>
      </c>
      <c r="AA47" s="961"/>
      <c r="AB47" s="961"/>
      <c r="AC47" s="962"/>
      <c r="AD47" s="960">
        <f>IF('アンケート記入用'!AD108="","",'アンケート記入用'!AD108)</f>
      </c>
      <c r="AE47" s="961"/>
      <c r="AF47" s="961"/>
      <c r="AG47" s="962"/>
      <c r="AI47"/>
      <c r="AM47" s="3"/>
    </row>
    <row r="48" spans="1:39" ht="13.5">
      <c r="A48" s="129" t="s">
        <v>899</v>
      </c>
      <c r="B48" s="975" t="s">
        <v>104</v>
      </c>
      <c r="C48" s="976"/>
      <c r="D48" s="976"/>
      <c r="E48" s="976"/>
      <c r="F48" s="976"/>
      <c r="G48" s="976"/>
      <c r="H48" s="976"/>
      <c r="I48" s="976"/>
      <c r="J48" s="976"/>
      <c r="K48" s="977"/>
      <c r="L48" s="978" t="s">
        <v>900</v>
      </c>
      <c r="M48" s="977"/>
      <c r="N48" s="960">
        <f>IF('アンケート記入用'!N110="","",'アンケート記入用'!N110)</f>
      </c>
      <c r="O48" s="961"/>
      <c r="P48" s="961"/>
      <c r="Q48" s="962"/>
      <c r="R48" s="960">
        <f>IF('アンケート記入用'!R110="","",'アンケート記入用'!R110)</f>
      </c>
      <c r="S48" s="961"/>
      <c r="T48" s="961"/>
      <c r="U48" s="962"/>
      <c r="V48" s="960">
        <f>IF('アンケート記入用'!V110="","",'アンケート記入用'!V110)</f>
      </c>
      <c r="W48" s="961"/>
      <c r="X48" s="961"/>
      <c r="Y48" s="962"/>
      <c r="Z48" s="960">
        <f>IF('アンケート記入用'!Z110="","",'アンケート記入用'!Z110)</f>
      </c>
      <c r="AA48" s="961"/>
      <c r="AB48" s="961"/>
      <c r="AC48" s="962"/>
      <c r="AD48" s="960">
        <f>IF('アンケート記入用'!AD110="","",'アンケート記入用'!AD110)</f>
      </c>
      <c r="AE48" s="961"/>
      <c r="AF48" s="961"/>
      <c r="AG48" s="962"/>
      <c r="AI48"/>
      <c r="AM48" s="3"/>
    </row>
    <row r="49" spans="1:39" ht="13.5">
      <c r="A49" s="129" t="s">
        <v>791</v>
      </c>
      <c r="B49" s="975" t="s">
        <v>107</v>
      </c>
      <c r="C49" s="976"/>
      <c r="D49" s="976"/>
      <c r="E49" s="976"/>
      <c r="F49" s="976"/>
      <c r="G49" s="976"/>
      <c r="H49" s="976"/>
      <c r="I49" s="976"/>
      <c r="J49" s="976"/>
      <c r="K49" s="977"/>
      <c r="L49" s="978" t="s">
        <v>98</v>
      </c>
      <c r="M49" s="977"/>
      <c r="N49" s="960">
        <f>IF('アンケート記入用'!N112="","",'アンケート記入用'!N112)</f>
      </c>
      <c r="O49" s="961"/>
      <c r="P49" s="961"/>
      <c r="Q49" s="962"/>
      <c r="R49" s="960">
        <f>IF('アンケート記入用'!R112="","",'アンケート記入用'!R112)</f>
      </c>
      <c r="S49" s="961"/>
      <c r="T49" s="961"/>
      <c r="U49" s="962"/>
      <c r="V49" s="960">
        <f>IF('アンケート記入用'!V112="","",'アンケート記入用'!V112)</f>
      </c>
      <c r="W49" s="961"/>
      <c r="X49" s="961"/>
      <c r="Y49" s="962"/>
      <c r="Z49" s="960">
        <f>IF('アンケート記入用'!Z112="","",'アンケート記入用'!Z112)</f>
      </c>
      <c r="AA49" s="961"/>
      <c r="AB49" s="961"/>
      <c r="AC49" s="962"/>
      <c r="AD49" s="960">
        <f>IF('アンケート記入用'!AD112="","",'アンケート記入用'!AD112)</f>
      </c>
      <c r="AE49" s="961"/>
      <c r="AF49" s="961"/>
      <c r="AG49" s="962"/>
      <c r="AI49"/>
      <c r="AM49" s="3"/>
    </row>
    <row r="50" spans="1:39" ht="13.5">
      <c r="A50" s="142" t="s">
        <v>901</v>
      </c>
      <c r="B50" s="975" t="s">
        <v>109</v>
      </c>
      <c r="C50" s="976"/>
      <c r="D50" s="976"/>
      <c r="E50" s="976"/>
      <c r="F50" s="976"/>
      <c r="G50" s="976"/>
      <c r="H50" s="976"/>
      <c r="I50" s="976"/>
      <c r="J50" s="976"/>
      <c r="K50" s="977"/>
      <c r="L50" s="978" t="s">
        <v>477</v>
      </c>
      <c r="M50" s="977"/>
      <c r="N50" s="960">
        <f>IF('アンケート記入用'!N114="","",'アンケート記入用'!N114)</f>
      </c>
      <c r="O50" s="961"/>
      <c r="P50" s="961"/>
      <c r="Q50" s="962"/>
      <c r="R50" s="960">
        <f>IF('アンケート記入用'!R114="","",'アンケート記入用'!R114)</f>
      </c>
      <c r="S50" s="961"/>
      <c r="T50" s="961"/>
      <c r="U50" s="962"/>
      <c r="V50" s="960">
        <f>IF('アンケート記入用'!V114="","",'アンケート記入用'!V114)</f>
      </c>
      <c r="W50" s="961"/>
      <c r="X50" s="961"/>
      <c r="Y50" s="962"/>
      <c r="Z50" s="960">
        <f>IF('アンケート記入用'!Z114="","",'アンケート記入用'!Z114)</f>
      </c>
      <c r="AA50" s="961"/>
      <c r="AB50" s="961"/>
      <c r="AC50" s="962"/>
      <c r="AD50" s="960">
        <f>IF('アンケート記入用'!AD114="","",'アンケート記入用'!AD114)</f>
      </c>
      <c r="AE50" s="961"/>
      <c r="AF50" s="961"/>
      <c r="AG50" s="962"/>
      <c r="AI50"/>
      <c r="AM50" s="3"/>
    </row>
    <row r="51" spans="1:39" ht="13.5">
      <c r="A51" s="142" t="s">
        <v>902</v>
      </c>
      <c r="B51" s="1009" t="s">
        <v>130</v>
      </c>
      <c r="C51" s="1010"/>
      <c r="D51" s="1010"/>
      <c r="E51" s="1010"/>
      <c r="F51" s="1010"/>
      <c r="G51" s="1010"/>
      <c r="H51" s="1010"/>
      <c r="I51" s="1010"/>
      <c r="J51" s="1010"/>
      <c r="K51" s="1011"/>
      <c r="L51" s="978" t="s">
        <v>903</v>
      </c>
      <c r="M51" s="977"/>
      <c r="N51" s="997">
        <f>IF('アンケート記入用'!N116="","",'アンケート記入用'!N116)</f>
      </c>
      <c r="O51" s="998"/>
      <c r="P51" s="998"/>
      <c r="Q51" s="999"/>
      <c r="R51" s="997">
        <f>IF('アンケート記入用'!R116="","",'アンケート記入用'!R116)</f>
      </c>
      <c r="S51" s="998"/>
      <c r="T51" s="998"/>
      <c r="U51" s="999"/>
      <c r="V51" s="997">
        <f>IF('アンケート記入用'!V116="","",'アンケート記入用'!V116)</f>
      </c>
      <c r="W51" s="998"/>
      <c r="X51" s="998"/>
      <c r="Y51" s="999"/>
      <c r="Z51" s="997">
        <f>IF('アンケート記入用'!Z116="","",'アンケート記入用'!Z116)</f>
      </c>
      <c r="AA51" s="998"/>
      <c r="AB51" s="998"/>
      <c r="AC51" s="999"/>
      <c r="AD51" s="997">
        <f>IF('アンケート記入用'!AD116="","",'アンケート記入用'!AD116)</f>
      </c>
      <c r="AE51" s="998"/>
      <c r="AF51" s="998"/>
      <c r="AG51" s="999"/>
      <c r="AI51"/>
      <c r="AM51" s="3"/>
    </row>
    <row r="52" spans="1:39" ht="13.5">
      <c r="A52" s="129" t="s">
        <v>904</v>
      </c>
      <c r="B52" s="1001" t="s">
        <v>132</v>
      </c>
      <c r="C52" s="1002"/>
      <c r="D52" s="1002"/>
      <c r="E52" s="1002"/>
      <c r="F52" s="1002"/>
      <c r="G52" s="1002"/>
      <c r="H52" s="1002"/>
      <c r="I52" s="1002"/>
      <c r="J52" s="1002"/>
      <c r="K52" s="1003"/>
      <c r="L52" s="978" t="s">
        <v>905</v>
      </c>
      <c r="M52" s="977"/>
      <c r="N52" s="1004">
        <f>IF('アンケート記入用'!N118="","",'アンケート記入用'!N118)</f>
      </c>
      <c r="O52" s="1005"/>
      <c r="P52" s="1005"/>
      <c r="Q52" s="1006"/>
      <c r="R52" s="1004">
        <f>IF('アンケート記入用'!R118="","",'アンケート記入用'!R118)</f>
      </c>
      <c r="S52" s="1005"/>
      <c r="T52" s="1005"/>
      <c r="U52" s="1006"/>
      <c r="V52" s="1004">
        <f>IF('アンケート記入用'!V118="","",'アンケート記入用'!V118)</f>
      </c>
      <c r="W52" s="1005"/>
      <c r="X52" s="1005"/>
      <c r="Y52" s="1006"/>
      <c r="Z52" s="1004">
        <f>IF('アンケート記入用'!Z118="","",'アンケート記入用'!Z118)</f>
      </c>
      <c r="AA52" s="1005"/>
      <c r="AB52" s="1005"/>
      <c r="AC52" s="1006"/>
      <c r="AD52" s="1004">
        <f>IF('アンケート記入用'!AD118="","",'アンケート記入用'!AD118)</f>
      </c>
      <c r="AE52" s="1005"/>
      <c r="AF52" s="1005"/>
      <c r="AG52" s="1006"/>
      <c r="AI52"/>
      <c r="AM52" s="3"/>
    </row>
    <row r="53" spans="1:35" ht="13.5">
      <c r="A53" s="14"/>
      <c r="B53" s="146"/>
      <c r="C53" s="146"/>
      <c r="D53" s="146"/>
      <c r="E53" s="147"/>
      <c r="F53" s="148"/>
      <c r="G53" s="146"/>
      <c r="H53" s="146"/>
      <c r="I53" s="146"/>
      <c r="J53" s="149"/>
      <c r="K53" s="150"/>
      <c r="L53" s="146"/>
      <c r="M53" s="146"/>
      <c r="N53" s="146"/>
      <c r="O53" s="146"/>
      <c r="P53" s="714"/>
      <c r="Q53" s="714"/>
      <c r="R53" s="714"/>
      <c r="S53" s="1008"/>
      <c r="T53" s="1008"/>
      <c r="U53" s="1008"/>
      <c r="V53" s="1008"/>
      <c r="W53" s="1008"/>
      <c r="X53" s="714"/>
      <c r="Y53" s="714"/>
      <c r="Z53" s="714"/>
      <c r="AA53" s="714"/>
      <c r="AB53" s="714"/>
      <c r="AC53" s="714"/>
      <c r="AD53" s="714"/>
      <c r="AE53" s="714"/>
      <c r="AF53" s="714"/>
      <c r="AG53" s="714"/>
      <c r="AH53" s="42"/>
      <c r="AI53" s="42"/>
    </row>
    <row r="54" spans="1:34" ht="13.5">
      <c r="A54" s="11" t="s">
        <v>942</v>
      </c>
      <c r="B54" s="43"/>
      <c r="C54" s="43"/>
      <c r="D54" s="43"/>
      <c r="E54" s="43"/>
      <c r="F54" s="43"/>
      <c r="G54" s="43"/>
      <c r="H54" s="43"/>
      <c r="I54" s="43"/>
      <c r="J54" s="43"/>
      <c r="K54" s="43"/>
      <c r="L54" s="43"/>
      <c r="M54" s="43"/>
      <c r="N54" s="43"/>
      <c r="O54" s="43"/>
      <c r="P54" s="778"/>
      <c r="Q54" s="778"/>
      <c r="R54" s="778"/>
      <c r="S54" s="1000"/>
      <c r="T54" s="1000"/>
      <c r="U54" s="1000"/>
      <c r="V54" s="1000"/>
      <c r="W54" s="1000"/>
      <c r="X54" s="778"/>
      <c r="Y54" s="778"/>
      <c r="Z54" s="778"/>
      <c r="AA54" s="778"/>
      <c r="AB54" s="778"/>
      <c r="AC54" s="778"/>
      <c r="AD54" s="778"/>
      <c r="AE54" s="778"/>
      <c r="AF54" s="778"/>
      <c r="AG54" s="778"/>
      <c r="AH54" s="43"/>
    </row>
    <row r="55" spans="1:33" ht="13.5">
      <c r="A55" s="822" t="s">
        <v>911</v>
      </c>
      <c r="B55" s="823"/>
      <c r="C55" s="823"/>
      <c r="D55" s="823"/>
      <c r="E55" s="823"/>
      <c r="F55" s="824"/>
      <c r="G55" s="373" t="s">
        <v>934</v>
      </c>
      <c r="H55" s="373"/>
      <c r="I55" s="373"/>
      <c r="J55" s="848">
        <f>'アンケート記入用'!AL210</f>
      </c>
      <c r="K55" s="849"/>
      <c r="L55" s="849"/>
      <c r="M55" s="849"/>
      <c r="N55" s="849"/>
      <c r="O55" s="849"/>
      <c r="P55" s="850"/>
      <c r="Q55" s="373" t="s">
        <v>935</v>
      </c>
      <c r="R55" s="373"/>
      <c r="S55" s="373"/>
      <c r="T55" s="373"/>
      <c r="U55" s="848">
        <f>'アンケート記入用'!AS210</f>
      </c>
      <c r="V55" s="849"/>
      <c r="W55" s="849"/>
      <c r="X55" s="849"/>
      <c r="Y55" s="849"/>
      <c r="Z55" s="849"/>
      <c r="AA55" s="849"/>
      <c r="AB55" s="849"/>
      <c r="AC55" s="849"/>
      <c r="AD55" s="849"/>
      <c r="AE55" s="849"/>
      <c r="AF55" s="849"/>
      <c r="AG55" s="850"/>
    </row>
    <row r="56" spans="1:33" ht="12" customHeight="1">
      <c r="A56" s="855" t="s">
        <v>912</v>
      </c>
      <c r="B56" s="856"/>
      <c r="C56" s="856"/>
      <c r="D56" s="856"/>
      <c r="E56" s="856"/>
      <c r="F56" s="857"/>
      <c r="G56" s="372">
        <f>IF('アンケート記入用'!E217="","",'アンケート記入用'!E217)</f>
      </c>
      <c r="H56" s="798" t="s">
        <v>937</v>
      </c>
      <c r="I56" s="800"/>
      <c r="J56" s="372">
        <f>IF('アンケート記入用'!E219="","",'アンケート記入用'!E219)</f>
      </c>
      <c r="K56" s="372" t="s">
        <v>938</v>
      </c>
      <c r="L56" s="372"/>
      <c r="M56" s="372"/>
      <c r="N56" s="372"/>
      <c r="O56" s="372"/>
      <c r="P56" s="372">
        <f>IF('アンケート記入用'!E221="","",'アンケート記入用'!E221)</f>
      </c>
      <c r="Q56" s="798" t="s">
        <v>940</v>
      </c>
      <c r="R56" s="800"/>
      <c r="S56" s="372">
        <f>IF('アンケート記入用'!E223="","",'アンケート記入用'!E223)</f>
      </c>
      <c r="T56" s="372" t="s">
        <v>941</v>
      </c>
      <c r="U56" s="372"/>
      <c r="V56" s="852"/>
      <c r="W56" s="853"/>
      <c r="X56" s="853"/>
      <c r="Y56" s="853"/>
      <c r="Z56" s="853"/>
      <c r="AA56" s="853"/>
      <c r="AB56" s="853"/>
      <c r="AC56" s="853"/>
      <c r="AD56" s="853"/>
      <c r="AE56" s="853"/>
      <c r="AF56" s="853"/>
      <c r="AG56" s="854"/>
    </row>
    <row r="57" spans="1:33" ht="12" customHeight="1">
      <c r="A57" s="789" t="s">
        <v>913</v>
      </c>
      <c r="B57" s="790"/>
      <c r="C57" s="791"/>
      <c r="D57" s="838" t="s">
        <v>930</v>
      </c>
      <c r="E57" s="839"/>
      <c r="F57" s="839"/>
      <c r="G57" s="840"/>
      <c r="H57" s="841">
        <f>'アンケート記入用'!AJ229</f>
      </c>
      <c r="I57" s="842"/>
      <c r="J57" s="842"/>
      <c r="K57" s="842"/>
      <c r="L57" s="842"/>
      <c r="M57" s="842"/>
      <c r="N57" s="842"/>
      <c r="O57" s="842"/>
      <c r="P57" s="842"/>
      <c r="Q57" s="842"/>
      <c r="R57" s="842"/>
      <c r="S57" s="842"/>
      <c r="T57" s="842"/>
      <c r="U57" s="843"/>
      <c r="V57" s="838" t="s">
        <v>936</v>
      </c>
      <c r="W57" s="839"/>
      <c r="X57" s="840"/>
      <c r="Y57" s="841">
        <f>'アンケート記入用'!AL236</f>
      </c>
      <c r="Z57" s="842"/>
      <c r="AA57" s="842"/>
      <c r="AB57" s="842"/>
      <c r="AC57" s="842"/>
      <c r="AD57" s="842"/>
      <c r="AE57" s="842"/>
      <c r="AF57" s="842"/>
      <c r="AG57" s="851"/>
    </row>
    <row r="58" spans="1:33" ht="12" customHeight="1">
      <c r="A58" s="792"/>
      <c r="B58" s="793"/>
      <c r="C58" s="794"/>
      <c r="D58" s="838" t="s">
        <v>931</v>
      </c>
      <c r="E58" s="839"/>
      <c r="F58" s="839"/>
      <c r="G58" s="839"/>
      <c r="H58" s="840"/>
      <c r="I58" s="841">
        <f>'アンケート記入用'!AL247</f>
      </c>
      <c r="J58" s="842"/>
      <c r="K58" s="842"/>
      <c r="L58" s="842"/>
      <c r="M58" s="842"/>
      <c r="N58" s="842"/>
      <c r="O58" s="842"/>
      <c r="P58" s="842"/>
      <c r="Q58" s="842"/>
      <c r="R58" s="842"/>
      <c r="S58" s="842"/>
      <c r="T58" s="842"/>
      <c r="U58" s="843"/>
      <c r="V58" s="845"/>
      <c r="W58" s="846"/>
      <c r="X58" s="846"/>
      <c r="Y58" s="846"/>
      <c r="Z58" s="846"/>
      <c r="AA58" s="846"/>
      <c r="AB58" s="846"/>
      <c r="AC58" s="846"/>
      <c r="AD58" s="846"/>
      <c r="AE58" s="846"/>
      <c r="AF58" s="846"/>
      <c r="AG58" s="847"/>
    </row>
    <row r="59" spans="1:33" ht="12" customHeight="1">
      <c r="A59" s="795" t="s">
        <v>914</v>
      </c>
      <c r="B59" s="796"/>
      <c r="C59" s="797"/>
      <c r="D59" s="819" t="s">
        <v>932</v>
      </c>
      <c r="E59" s="820"/>
      <c r="F59" s="821"/>
      <c r="G59" s="835">
        <f>'アンケート記入用'!AL263</f>
      </c>
      <c r="H59" s="836"/>
      <c r="I59" s="836"/>
      <c r="J59" s="836"/>
      <c r="K59" s="836"/>
      <c r="L59" s="836"/>
      <c r="M59" s="837"/>
      <c r="N59" s="819" t="s">
        <v>933</v>
      </c>
      <c r="O59" s="820"/>
      <c r="P59" s="820"/>
      <c r="Q59" s="820"/>
      <c r="R59" s="820"/>
      <c r="S59" s="820"/>
      <c r="T59" s="820"/>
      <c r="U59" s="820"/>
      <c r="V59" s="821"/>
      <c r="W59" s="835">
        <f>'アンケート記入用'!AL270</f>
      </c>
      <c r="X59" s="836"/>
      <c r="Y59" s="836"/>
      <c r="Z59" s="836"/>
      <c r="AA59" s="836"/>
      <c r="AB59" s="836"/>
      <c r="AC59" s="836"/>
      <c r="AD59" s="836"/>
      <c r="AE59" s="836"/>
      <c r="AF59" s="836"/>
      <c r="AG59" s="844"/>
    </row>
    <row r="60" spans="1:33" ht="12" customHeight="1">
      <c r="A60" s="780" t="s">
        <v>915</v>
      </c>
      <c r="B60" s="781"/>
      <c r="C60" s="781"/>
      <c r="D60" s="781"/>
      <c r="E60" s="781"/>
      <c r="F60" s="782"/>
      <c r="G60" s="798" t="s">
        <v>916</v>
      </c>
      <c r="H60" s="799"/>
      <c r="I60" s="799"/>
      <c r="J60" s="800"/>
      <c r="K60" s="805">
        <f>'アンケート記入用'!AL304</f>
      </c>
      <c r="L60" s="806"/>
      <c r="M60" s="806"/>
      <c r="N60" s="806"/>
      <c r="O60" s="806"/>
      <c r="P60" s="806"/>
      <c r="Q60" s="834"/>
      <c r="R60" s="798" t="s">
        <v>917</v>
      </c>
      <c r="S60" s="799"/>
      <c r="T60" s="799"/>
      <c r="U60" s="800"/>
      <c r="V60" s="805">
        <f>'アンケート記入用'!AL312</f>
      </c>
      <c r="W60" s="806"/>
      <c r="X60" s="806"/>
      <c r="Y60" s="806"/>
      <c r="Z60" s="806"/>
      <c r="AA60" s="806"/>
      <c r="AB60" s="806"/>
      <c r="AC60" s="806"/>
      <c r="AD60" s="806"/>
      <c r="AE60" s="806"/>
      <c r="AF60" s="806"/>
      <c r="AG60" s="807"/>
    </row>
    <row r="61" spans="1:33" ht="12" customHeight="1">
      <c r="A61" s="786"/>
      <c r="B61" s="787"/>
      <c r="C61" s="787"/>
      <c r="D61" s="787"/>
      <c r="E61" s="787"/>
      <c r="F61" s="788"/>
      <c r="G61" s="819" t="s">
        <v>918</v>
      </c>
      <c r="H61" s="820"/>
      <c r="I61" s="820"/>
      <c r="J61" s="821"/>
      <c r="K61" s="835">
        <f>'アンケート記入用'!AL316</f>
      </c>
      <c r="L61" s="836"/>
      <c r="M61" s="836"/>
      <c r="N61" s="836"/>
      <c r="O61" s="836"/>
      <c r="P61" s="836"/>
      <c r="Q61" s="836"/>
      <c r="R61" s="836"/>
      <c r="S61" s="836"/>
      <c r="T61" s="836"/>
      <c r="U61" s="837"/>
      <c r="V61" s="831"/>
      <c r="W61" s="832"/>
      <c r="X61" s="832"/>
      <c r="Y61" s="832"/>
      <c r="Z61" s="832"/>
      <c r="AA61" s="832"/>
      <c r="AB61" s="832"/>
      <c r="AC61" s="832"/>
      <c r="AD61" s="832"/>
      <c r="AE61" s="832"/>
      <c r="AF61" s="832"/>
      <c r="AG61" s="833"/>
    </row>
    <row r="62" spans="1:33" ht="12" customHeight="1">
      <c r="A62" s="825" t="s">
        <v>919</v>
      </c>
      <c r="B62" s="826"/>
      <c r="C62" s="826"/>
      <c r="D62" s="827"/>
      <c r="E62" s="815">
        <f>'アンケート記入用'!AL321</f>
      </c>
      <c r="F62" s="816"/>
      <c r="G62" s="816"/>
      <c r="H62" s="816"/>
      <c r="I62" s="817"/>
      <c r="J62" s="828" t="s">
        <v>920</v>
      </c>
      <c r="K62" s="829"/>
      <c r="L62" s="830"/>
      <c r="M62" s="815">
        <f>'アンケート記入用'!AL335</f>
      </c>
      <c r="N62" s="816"/>
      <c r="O62" s="816"/>
      <c r="P62" s="816"/>
      <c r="Q62" s="816"/>
      <c r="R62" s="816"/>
      <c r="S62" s="817"/>
      <c r="T62" s="828" t="s">
        <v>921</v>
      </c>
      <c r="U62" s="829"/>
      <c r="V62" s="830"/>
      <c r="W62" s="815">
        <f>'アンケート記入用'!AL343</f>
      </c>
      <c r="X62" s="816"/>
      <c r="Y62" s="816"/>
      <c r="Z62" s="816"/>
      <c r="AA62" s="816"/>
      <c r="AB62" s="816"/>
      <c r="AC62" s="816"/>
      <c r="AD62" s="816"/>
      <c r="AE62" s="816"/>
      <c r="AF62" s="816"/>
      <c r="AG62" s="818"/>
    </row>
    <row r="63" spans="1:33" ht="12" customHeight="1">
      <c r="A63" s="780" t="s">
        <v>922</v>
      </c>
      <c r="B63" s="781"/>
      <c r="C63" s="781"/>
      <c r="D63" s="781"/>
      <c r="E63" s="781"/>
      <c r="F63" s="782"/>
      <c r="G63" s="802" t="s">
        <v>923</v>
      </c>
      <c r="H63" s="803"/>
      <c r="I63" s="803"/>
      <c r="J63" s="804"/>
      <c r="K63" s="805" t="str">
        <f>'アンケート記入用'!AL361</f>
        <v>・</v>
      </c>
      <c r="L63" s="806"/>
      <c r="M63" s="806"/>
      <c r="N63" s="806"/>
      <c r="O63" s="806"/>
      <c r="P63" s="806"/>
      <c r="Q63" s="806"/>
      <c r="R63" s="806"/>
      <c r="S63" s="806"/>
      <c r="T63" s="806"/>
      <c r="U63" s="806"/>
      <c r="V63" s="806"/>
      <c r="W63" s="806"/>
      <c r="X63" s="806"/>
      <c r="Y63" s="806"/>
      <c r="Z63" s="806"/>
      <c r="AA63" s="806"/>
      <c r="AB63" s="806"/>
      <c r="AC63" s="806"/>
      <c r="AD63" s="806"/>
      <c r="AE63" s="806"/>
      <c r="AF63" s="806"/>
      <c r="AG63" s="807"/>
    </row>
    <row r="64" spans="1:33" ht="12" customHeight="1">
      <c r="A64" s="783"/>
      <c r="B64" s="784"/>
      <c r="C64" s="784"/>
      <c r="D64" s="784"/>
      <c r="E64" s="784"/>
      <c r="F64" s="785"/>
      <c r="G64" s="819" t="s">
        <v>924</v>
      </c>
      <c r="H64" s="820"/>
      <c r="I64" s="820"/>
      <c r="J64" s="820"/>
      <c r="K64" s="820"/>
      <c r="L64" s="820"/>
      <c r="M64" s="820"/>
      <c r="N64" s="820"/>
      <c r="O64" s="820"/>
      <c r="P64" s="820"/>
      <c r="Q64" s="821"/>
      <c r="R64" s="808">
        <f>'アンケート記入用'!AL379</f>
      </c>
      <c r="S64" s="809"/>
      <c r="T64" s="809"/>
      <c r="U64" s="809"/>
      <c r="V64" s="809"/>
      <c r="W64" s="809"/>
      <c r="X64" s="809"/>
      <c r="Y64" s="809"/>
      <c r="Z64" s="809"/>
      <c r="AA64" s="809"/>
      <c r="AB64" s="809"/>
      <c r="AC64" s="809"/>
      <c r="AD64" s="809"/>
      <c r="AE64" s="809"/>
      <c r="AF64" s="809"/>
      <c r="AG64" s="810"/>
    </row>
    <row r="65" spans="1:33" ht="12" customHeight="1">
      <c r="A65" s="780" t="s">
        <v>925</v>
      </c>
      <c r="B65" s="781"/>
      <c r="C65" s="781"/>
      <c r="D65" s="781"/>
      <c r="E65" s="781"/>
      <c r="F65" s="782"/>
      <c r="G65" s="798" t="s">
        <v>926</v>
      </c>
      <c r="H65" s="799"/>
      <c r="I65" s="799"/>
      <c r="J65" s="800"/>
      <c r="K65" s="805">
        <f>'アンケート記入用'!AL379</f>
      </c>
      <c r="L65" s="806"/>
      <c r="M65" s="806"/>
      <c r="N65" s="806"/>
      <c r="O65" s="806"/>
      <c r="P65" s="806"/>
      <c r="Q65" s="806"/>
      <c r="R65" s="806"/>
      <c r="S65" s="806"/>
      <c r="T65" s="806"/>
      <c r="U65" s="806"/>
      <c r="V65" s="806"/>
      <c r="W65" s="806"/>
      <c r="X65" s="806"/>
      <c r="Y65" s="806"/>
      <c r="Z65" s="806"/>
      <c r="AA65" s="806"/>
      <c r="AB65" s="806"/>
      <c r="AC65" s="806"/>
      <c r="AD65" s="806"/>
      <c r="AE65" s="806"/>
      <c r="AF65" s="806"/>
      <c r="AG65" s="807"/>
    </row>
    <row r="66" spans="1:33" ht="13.5">
      <c r="A66" s="786"/>
      <c r="B66" s="787"/>
      <c r="C66" s="787"/>
      <c r="D66" s="787"/>
      <c r="E66" s="787"/>
      <c r="F66" s="788"/>
      <c r="G66" s="801" t="s">
        <v>927</v>
      </c>
      <c r="H66" s="796"/>
      <c r="I66" s="796"/>
      <c r="J66" s="797"/>
      <c r="K66" s="808">
        <f>'アンケート記入用'!AL397</f>
      </c>
      <c r="L66" s="809"/>
      <c r="M66" s="809"/>
      <c r="N66" s="809"/>
      <c r="O66" s="809"/>
      <c r="P66" s="809"/>
      <c r="Q66" s="809"/>
      <c r="R66" s="809"/>
      <c r="S66" s="809"/>
      <c r="T66" s="809"/>
      <c r="U66" s="809"/>
      <c r="V66" s="809"/>
      <c r="W66" s="809"/>
      <c r="X66" s="809"/>
      <c r="Y66" s="809"/>
      <c r="Z66" s="809"/>
      <c r="AA66" s="809"/>
      <c r="AB66" s="809"/>
      <c r="AC66" s="809"/>
      <c r="AD66" s="809"/>
      <c r="AE66" s="809"/>
      <c r="AF66" s="809"/>
      <c r="AG66" s="810"/>
    </row>
    <row r="67" spans="1:33" ht="13.5">
      <c r="A67" s="780" t="s">
        <v>928</v>
      </c>
      <c r="B67" s="781"/>
      <c r="C67" s="781"/>
      <c r="D67" s="781"/>
      <c r="E67" s="781"/>
      <c r="F67" s="782"/>
      <c r="G67" s="802" t="s">
        <v>929</v>
      </c>
      <c r="H67" s="803"/>
      <c r="I67" s="803"/>
      <c r="J67" s="804"/>
      <c r="K67" s="811" t="str">
        <f>'アンケート記入用'!AL418</f>
        <v>・</v>
      </c>
      <c r="L67" s="812"/>
      <c r="M67" s="812"/>
      <c r="N67" s="812"/>
      <c r="O67" s="812"/>
      <c r="P67" s="812"/>
      <c r="Q67" s="812"/>
      <c r="R67" s="812"/>
      <c r="S67" s="812"/>
      <c r="T67" s="812"/>
      <c r="U67" s="812"/>
      <c r="V67" s="812"/>
      <c r="W67" s="812"/>
      <c r="X67" s="812"/>
      <c r="Y67" s="812"/>
      <c r="Z67" s="812"/>
      <c r="AA67" s="812"/>
      <c r="AB67" s="812"/>
      <c r="AC67" s="812"/>
      <c r="AD67" s="812"/>
      <c r="AE67" s="812"/>
      <c r="AF67" s="812"/>
      <c r="AG67" s="813"/>
    </row>
    <row r="68" spans="1:33" ht="13.5">
      <c r="A68" s="786"/>
      <c r="B68" s="787"/>
      <c r="C68" s="787"/>
      <c r="D68" s="787"/>
      <c r="E68" s="787"/>
      <c r="F68" s="788"/>
      <c r="G68" s="801" t="s">
        <v>968</v>
      </c>
      <c r="H68" s="796"/>
      <c r="I68" s="796"/>
      <c r="J68" s="797"/>
      <c r="K68" s="808">
        <f>'アンケート記入用'!AL423</f>
      </c>
      <c r="L68" s="809"/>
      <c r="M68" s="809"/>
      <c r="N68" s="809"/>
      <c r="O68" s="809"/>
      <c r="P68" s="809"/>
      <c r="Q68" s="809"/>
      <c r="R68" s="809"/>
      <c r="S68" s="809"/>
      <c r="T68" s="809"/>
      <c r="U68" s="809"/>
      <c r="V68" s="809"/>
      <c r="W68" s="809"/>
      <c r="X68" s="809"/>
      <c r="Y68" s="809"/>
      <c r="Z68" s="809"/>
      <c r="AA68" s="809"/>
      <c r="AB68" s="809"/>
      <c r="AC68" s="809"/>
      <c r="AD68" s="809"/>
      <c r="AE68" s="809"/>
      <c r="AF68" s="809"/>
      <c r="AG68" s="814"/>
    </row>
  </sheetData>
  <sheetProtection/>
  <mergeCells count="296">
    <mergeCell ref="AD44:AG44"/>
    <mergeCell ref="AD45:AG45"/>
    <mergeCell ref="AD46:AG46"/>
    <mergeCell ref="N35:Q35"/>
    <mergeCell ref="R35:U35"/>
    <mergeCell ref="V35:Y35"/>
    <mergeCell ref="Z35:AC35"/>
    <mergeCell ref="AD35:AG35"/>
    <mergeCell ref="N41:Q41"/>
    <mergeCell ref="R41:U41"/>
    <mergeCell ref="R45:U45"/>
    <mergeCell ref="R46:U46"/>
    <mergeCell ref="V44:Y44"/>
    <mergeCell ref="V45:Y45"/>
    <mergeCell ref="V46:Y46"/>
    <mergeCell ref="Z44:AC44"/>
    <mergeCell ref="Z45:AC45"/>
    <mergeCell ref="Z46:AC46"/>
    <mergeCell ref="AD36:AG36"/>
    <mergeCell ref="AD37:AG37"/>
    <mergeCell ref="AD38:AG38"/>
    <mergeCell ref="N42:Q42"/>
    <mergeCell ref="R42:U42"/>
    <mergeCell ref="V42:Y42"/>
    <mergeCell ref="Z42:AC42"/>
    <mergeCell ref="AD42:AG42"/>
    <mergeCell ref="V41:Y41"/>
    <mergeCell ref="Z41:AC41"/>
    <mergeCell ref="V36:Y36"/>
    <mergeCell ref="V37:Y37"/>
    <mergeCell ref="V38:Y38"/>
    <mergeCell ref="Z36:AC36"/>
    <mergeCell ref="Z37:AC37"/>
    <mergeCell ref="Z38:AC38"/>
    <mergeCell ref="N36:Q36"/>
    <mergeCell ref="N37:Q37"/>
    <mergeCell ref="N38:Q38"/>
    <mergeCell ref="R36:U36"/>
    <mergeCell ref="R37:U37"/>
    <mergeCell ref="R38:U38"/>
    <mergeCell ref="B5:N5"/>
    <mergeCell ref="P5:AG5"/>
    <mergeCell ref="B7:N7"/>
    <mergeCell ref="P53:R53"/>
    <mergeCell ref="S53:W53"/>
    <mergeCell ref="X53:AB53"/>
    <mergeCell ref="AC53:AG53"/>
    <mergeCell ref="Z52:AC52"/>
    <mergeCell ref="AD52:AG52"/>
    <mergeCell ref="B51:K51"/>
    <mergeCell ref="P54:R54"/>
    <mergeCell ref="S54:W54"/>
    <mergeCell ref="X54:AB54"/>
    <mergeCell ref="AC54:AG54"/>
    <mergeCell ref="AD51:AG51"/>
    <mergeCell ref="B52:K52"/>
    <mergeCell ref="L52:M52"/>
    <mergeCell ref="N52:Q52"/>
    <mergeCell ref="R52:U52"/>
    <mergeCell ref="V52:Y52"/>
    <mergeCell ref="L51:M51"/>
    <mergeCell ref="N51:Q51"/>
    <mergeCell ref="R51:U51"/>
    <mergeCell ref="V51:Y51"/>
    <mergeCell ref="Z51:AC51"/>
    <mergeCell ref="AD49:AG49"/>
    <mergeCell ref="AD50:AG50"/>
    <mergeCell ref="B50:K50"/>
    <mergeCell ref="L50:M50"/>
    <mergeCell ref="N50:Q50"/>
    <mergeCell ref="R50:U50"/>
    <mergeCell ref="V50:Y50"/>
    <mergeCell ref="Z50:AC50"/>
    <mergeCell ref="B49:K49"/>
    <mergeCell ref="L49:M49"/>
    <mergeCell ref="N49:Q49"/>
    <mergeCell ref="R49:U49"/>
    <mergeCell ref="V49:Y49"/>
    <mergeCell ref="Z49:AC49"/>
    <mergeCell ref="AD47:AG47"/>
    <mergeCell ref="B48:K48"/>
    <mergeCell ref="L48:M48"/>
    <mergeCell ref="N48:Q48"/>
    <mergeCell ref="R48:U48"/>
    <mergeCell ref="V48:Y48"/>
    <mergeCell ref="Z48:AC48"/>
    <mergeCell ref="AD48:AG48"/>
    <mergeCell ref="B47:K47"/>
    <mergeCell ref="L47:M47"/>
    <mergeCell ref="N47:Q47"/>
    <mergeCell ref="R47:U47"/>
    <mergeCell ref="V47:Y47"/>
    <mergeCell ref="Z47:AC47"/>
    <mergeCell ref="AD43:AG43"/>
    <mergeCell ref="B44:K44"/>
    <mergeCell ref="L44:M44"/>
    <mergeCell ref="B45:K45"/>
    <mergeCell ref="L45:M45"/>
    <mergeCell ref="B46:K46"/>
    <mergeCell ref="L46:M46"/>
    <mergeCell ref="B43:K43"/>
    <mergeCell ref="L43:M43"/>
    <mergeCell ref="N43:Q43"/>
    <mergeCell ref="R43:U43"/>
    <mergeCell ref="V43:Y43"/>
    <mergeCell ref="N44:Q44"/>
    <mergeCell ref="N45:Q45"/>
    <mergeCell ref="N46:Q46"/>
    <mergeCell ref="R44:U44"/>
    <mergeCell ref="Z43:AC43"/>
    <mergeCell ref="Z40:AC40"/>
    <mergeCell ref="AD40:AG40"/>
    <mergeCell ref="B41:K41"/>
    <mergeCell ref="L41:M41"/>
    <mergeCell ref="B42:K42"/>
    <mergeCell ref="L42:M42"/>
    <mergeCell ref="AD41:AG41"/>
    <mergeCell ref="N39:Q39"/>
    <mergeCell ref="R39:U39"/>
    <mergeCell ref="V39:Y39"/>
    <mergeCell ref="Z39:AC39"/>
    <mergeCell ref="AD39:AG39"/>
    <mergeCell ref="B40:K40"/>
    <mergeCell ref="L40:M40"/>
    <mergeCell ref="N40:Q40"/>
    <mergeCell ref="R40:U40"/>
    <mergeCell ref="V40:Y40"/>
    <mergeCell ref="B37:K37"/>
    <mergeCell ref="L37:M37"/>
    <mergeCell ref="B38:K38"/>
    <mergeCell ref="L38:M38"/>
    <mergeCell ref="B39:K39"/>
    <mergeCell ref="L39:M39"/>
    <mergeCell ref="AD34:AG34"/>
    <mergeCell ref="A35:A36"/>
    <mergeCell ref="B35:K35"/>
    <mergeCell ref="L35:M35"/>
    <mergeCell ref="B36:K36"/>
    <mergeCell ref="L36:M36"/>
    <mergeCell ref="B34:K34"/>
    <mergeCell ref="L34:M34"/>
    <mergeCell ref="N34:Q34"/>
    <mergeCell ref="R34:U34"/>
    <mergeCell ref="V34:Y34"/>
    <mergeCell ref="Z34:AC34"/>
    <mergeCell ref="AD32:AG32"/>
    <mergeCell ref="B33:K33"/>
    <mergeCell ref="L33:M33"/>
    <mergeCell ref="N33:Q33"/>
    <mergeCell ref="R33:U33"/>
    <mergeCell ref="V33:Y33"/>
    <mergeCell ref="Z33:AC33"/>
    <mergeCell ref="AD33:AG33"/>
    <mergeCell ref="B30:I30"/>
    <mergeCell ref="J30:S30"/>
    <mergeCell ref="T30:Y30"/>
    <mergeCell ref="Z30:AG30"/>
    <mergeCell ref="B32:K32"/>
    <mergeCell ref="L32:M32"/>
    <mergeCell ref="N32:Q32"/>
    <mergeCell ref="R32:U32"/>
    <mergeCell ref="V32:Y32"/>
    <mergeCell ref="Z32:AC32"/>
    <mergeCell ref="B28:I28"/>
    <mergeCell ref="J28:S28"/>
    <mergeCell ref="T28:Y28"/>
    <mergeCell ref="Z28:AG28"/>
    <mergeCell ref="B29:H29"/>
    <mergeCell ref="I29:V29"/>
    <mergeCell ref="W29:AB29"/>
    <mergeCell ref="AC29:AG29"/>
    <mergeCell ref="B26:I26"/>
    <mergeCell ref="J26:S26"/>
    <mergeCell ref="T26:Y26"/>
    <mergeCell ref="Z26:AG26"/>
    <mergeCell ref="B27:H27"/>
    <mergeCell ref="I27:V27"/>
    <mergeCell ref="W27:AB27"/>
    <mergeCell ref="AC27:AG27"/>
    <mergeCell ref="AF22:AG22"/>
    <mergeCell ref="B23:K23"/>
    <mergeCell ref="L23:Q23"/>
    <mergeCell ref="R23:AB23"/>
    <mergeCell ref="AC23:AG23"/>
    <mergeCell ref="B25:J25"/>
    <mergeCell ref="K25:V25"/>
    <mergeCell ref="W25:AB25"/>
    <mergeCell ref="AC25:AG25"/>
    <mergeCell ref="B20:G20"/>
    <mergeCell ref="H20:P20"/>
    <mergeCell ref="Q20:V20"/>
    <mergeCell ref="W20:AG20"/>
    <mergeCell ref="A21:AG21"/>
    <mergeCell ref="B22:F22"/>
    <mergeCell ref="G22:N22"/>
    <mergeCell ref="O22:W22"/>
    <mergeCell ref="X22:AA22"/>
    <mergeCell ref="AB22:AE22"/>
    <mergeCell ref="B17:L17"/>
    <mergeCell ref="M17:Q17"/>
    <mergeCell ref="R17:AA17"/>
    <mergeCell ref="AB17:AG17"/>
    <mergeCell ref="A18:AG18"/>
    <mergeCell ref="B19:G19"/>
    <mergeCell ref="H19:P19"/>
    <mergeCell ref="Q19:V19"/>
    <mergeCell ref="W19:AG19"/>
    <mergeCell ref="AB14:AG14"/>
    <mergeCell ref="A15:AG15"/>
    <mergeCell ref="B16:L16"/>
    <mergeCell ref="M16:Q16"/>
    <mergeCell ref="R16:AA16"/>
    <mergeCell ref="AB16:AG16"/>
    <mergeCell ref="B13:F13"/>
    <mergeCell ref="G13:S13"/>
    <mergeCell ref="T13:Y13"/>
    <mergeCell ref="Z13:AG13"/>
    <mergeCell ref="B14:I14"/>
    <mergeCell ref="J14:K14"/>
    <mergeCell ref="L14:Q14"/>
    <mergeCell ref="R14:S14"/>
    <mergeCell ref="T14:Y14"/>
    <mergeCell ref="Z14:AA14"/>
    <mergeCell ref="B11:G11"/>
    <mergeCell ref="H11:M11"/>
    <mergeCell ref="N11:W11"/>
    <mergeCell ref="X11:AG11"/>
    <mergeCell ref="B12:D12"/>
    <mergeCell ref="E12:L12"/>
    <mergeCell ref="M12:S12"/>
    <mergeCell ref="T12:AG12"/>
    <mergeCell ref="B9:D9"/>
    <mergeCell ref="E9:J9"/>
    <mergeCell ref="K9:M9"/>
    <mergeCell ref="N9:V9"/>
    <mergeCell ref="W9:Z9"/>
    <mergeCell ref="AA9:AG9"/>
    <mergeCell ref="Y1:AA1"/>
    <mergeCell ref="AB1:AG1"/>
    <mergeCell ref="B3:F3"/>
    <mergeCell ref="T3:X3"/>
    <mergeCell ref="P7:Q7"/>
    <mergeCell ref="R7:T7"/>
    <mergeCell ref="U7:W7"/>
    <mergeCell ref="X7:AG7"/>
    <mergeCell ref="G3:S3"/>
    <mergeCell ref="Y3:AG3"/>
    <mergeCell ref="U55:AG55"/>
    <mergeCell ref="J55:P55"/>
    <mergeCell ref="D57:G57"/>
    <mergeCell ref="V57:X57"/>
    <mergeCell ref="H57:U57"/>
    <mergeCell ref="Y57:AG57"/>
    <mergeCell ref="H56:I56"/>
    <mergeCell ref="Q56:R56"/>
    <mergeCell ref="V56:AG56"/>
    <mergeCell ref="A56:F56"/>
    <mergeCell ref="K61:U61"/>
    <mergeCell ref="V60:AG60"/>
    <mergeCell ref="D58:H58"/>
    <mergeCell ref="I58:U58"/>
    <mergeCell ref="D59:F59"/>
    <mergeCell ref="G59:M59"/>
    <mergeCell ref="N59:V59"/>
    <mergeCell ref="W59:AG59"/>
    <mergeCell ref="V58:AG58"/>
    <mergeCell ref="A55:F55"/>
    <mergeCell ref="A62:D62"/>
    <mergeCell ref="E62:I62"/>
    <mergeCell ref="J62:L62"/>
    <mergeCell ref="V61:AG61"/>
    <mergeCell ref="G60:J60"/>
    <mergeCell ref="G61:J61"/>
    <mergeCell ref="R60:U60"/>
    <mergeCell ref="K60:Q60"/>
    <mergeCell ref="T62:V62"/>
    <mergeCell ref="M62:S62"/>
    <mergeCell ref="W62:AG62"/>
    <mergeCell ref="G64:Q64"/>
    <mergeCell ref="G63:J63"/>
    <mergeCell ref="K63:AG63"/>
    <mergeCell ref="R64:AG64"/>
    <mergeCell ref="G65:J65"/>
    <mergeCell ref="G66:J66"/>
    <mergeCell ref="G67:J67"/>
    <mergeCell ref="G68:J68"/>
    <mergeCell ref="K65:AG65"/>
    <mergeCell ref="K66:AG66"/>
    <mergeCell ref="K67:AG67"/>
    <mergeCell ref="K68:AG68"/>
    <mergeCell ref="A63:F64"/>
    <mergeCell ref="A65:F66"/>
    <mergeCell ref="A67:F68"/>
    <mergeCell ref="A60:F61"/>
    <mergeCell ref="A57:C58"/>
    <mergeCell ref="A59:C59"/>
  </mergeCells>
  <printOptions/>
  <pageMargins left="0.6692913385826772" right="0.1968503937007874" top="0.5905511811023623" bottom="0.1968503937007874" header="0.3937007874015748" footer="0.1968503937007874"/>
  <pageSetup horizontalDpi="300" verticalDpi="300" orientation="portrait" paperSize="9" scale="75" r:id="rId1"/>
  <headerFooter alignWithMargins="0">
    <oddHeader>&amp;R添付－３</oddHeader>
  </headerFooter>
</worksheet>
</file>

<file path=xl/worksheets/sheet4.xml><?xml version="1.0" encoding="utf-8"?>
<worksheet xmlns="http://schemas.openxmlformats.org/spreadsheetml/2006/main" xmlns:r="http://schemas.openxmlformats.org/officeDocument/2006/relationships">
  <dimension ref="A1:AT85"/>
  <sheetViews>
    <sheetView view="pageBreakPreview" zoomScaleSheetLayoutView="100" workbookViewId="0" topLeftCell="A31">
      <selection activeCell="R46" sqref="R46:U46"/>
    </sheetView>
  </sheetViews>
  <sheetFormatPr defaultColWidth="3.375" defaultRowHeight="13.5"/>
  <cols>
    <col min="1" max="1" width="3.375" style="3" customWidth="1"/>
    <col min="2" max="2" width="7.50390625" style="3" bestFit="1" customWidth="1"/>
    <col min="3" max="6" width="3.375" style="3" customWidth="1"/>
    <col min="7" max="7" width="8.125" style="3" bestFit="1" customWidth="1"/>
    <col min="8" max="38" width="3.375" style="3" customWidth="1"/>
    <col min="39" max="39" width="14.375" style="0" customWidth="1"/>
    <col min="40" max="16384" width="3.375" style="3" customWidth="1"/>
  </cols>
  <sheetData>
    <row r="1" spans="1:34" ht="13.5">
      <c r="A1" s="93"/>
      <c r="B1" s="43"/>
      <c r="C1" s="43"/>
      <c r="D1" s="43"/>
      <c r="E1" s="43"/>
      <c r="F1" s="43"/>
      <c r="G1" s="43"/>
      <c r="H1" s="43"/>
      <c r="I1" s="43"/>
      <c r="J1" s="43"/>
      <c r="K1" s="43"/>
      <c r="L1" s="43"/>
      <c r="M1"/>
      <c r="N1"/>
      <c r="O1"/>
      <c r="P1"/>
      <c r="Q1"/>
      <c r="R1"/>
      <c r="S1"/>
      <c r="T1" s="43"/>
      <c r="U1" s="43"/>
      <c r="V1" s="43"/>
      <c r="W1" s="43"/>
      <c r="X1" s="43"/>
      <c r="Y1" s="741" t="s">
        <v>405</v>
      </c>
      <c r="Z1" s="858"/>
      <c r="AA1" s="859"/>
      <c r="AB1" s="1183">
        <f>IF('アンケート記入用'!AA2="","",'アンケート記入用'!AA2)</f>
      </c>
      <c r="AC1" s="1184"/>
      <c r="AD1" s="1184"/>
      <c r="AE1" s="1184"/>
      <c r="AF1" s="1184"/>
      <c r="AG1" s="1185"/>
      <c r="AH1" s="94" t="s">
        <v>406</v>
      </c>
    </row>
    <row r="2" spans="1:33" ht="13.5">
      <c r="A2" s="95" t="s">
        <v>1</v>
      </c>
      <c r="B2" s="96"/>
      <c r="C2" s="96"/>
      <c r="D2" s="96"/>
      <c r="E2" s="96"/>
      <c r="F2" s="96"/>
      <c r="G2" s="96"/>
      <c r="H2" s="96"/>
      <c r="I2" s="96"/>
      <c r="J2" s="96"/>
      <c r="K2" s="96"/>
      <c r="L2" s="96"/>
      <c r="M2" s="96"/>
      <c r="N2" s="96"/>
      <c r="O2" s="96"/>
      <c r="P2" s="96"/>
      <c r="Q2" s="96"/>
      <c r="R2" s="96"/>
      <c r="S2" s="96"/>
      <c r="T2" s="96"/>
      <c r="U2" s="96"/>
      <c r="V2" s="96"/>
      <c r="W2" s="96"/>
      <c r="X2" s="96"/>
      <c r="Y2" s="97"/>
      <c r="Z2" s="97"/>
      <c r="AA2" s="97"/>
      <c r="AB2" s="98"/>
      <c r="AC2" s="98"/>
      <c r="AD2" s="98"/>
      <c r="AE2" s="98"/>
      <c r="AF2" s="98"/>
      <c r="AG2" s="99"/>
    </row>
    <row r="3" spans="1:33" ht="13.5">
      <c r="A3" s="100"/>
      <c r="B3" s="543" t="s">
        <v>407</v>
      </c>
      <c r="C3" s="544"/>
      <c r="D3" s="544"/>
      <c r="E3" s="544"/>
      <c r="F3" s="863"/>
      <c r="G3" s="1179">
        <f>IF('アンケート記入用'!I3="","",'アンケート記入用'!I3)</f>
      </c>
      <c r="H3" s="1180"/>
      <c r="I3" s="1180"/>
      <c r="J3" s="1180"/>
      <c r="K3" s="1180"/>
      <c r="L3" s="1180"/>
      <c r="M3" s="1180"/>
      <c r="N3" s="1180"/>
      <c r="O3" s="1180"/>
      <c r="P3" s="1180"/>
      <c r="Q3" s="1180"/>
      <c r="R3" s="1180"/>
      <c r="S3" s="1181"/>
      <c r="T3" s="864" t="s">
        <v>408</v>
      </c>
      <c r="U3" s="865"/>
      <c r="V3" s="865"/>
      <c r="W3" s="865"/>
      <c r="X3" s="866"/>
      <c r="Y3" s="1172">
        <f>IF('アンケート記入用'!U3="","",'アンケート記入用'!U3)</f>
      </c>
      <c r="Z3" s="1173"/>
      <c r="AA3" s="1173"/>
      <c r="AB3" s="1173"/>
      <c r="AC3" s="1173"/>
      <c r="AD3" s="1173"/>
      <c r="AE3" s="1173"/>
      <c r="AF3" s="1173"/>
      <c r="AG3" s="1174"/>
    </row>
    <row r="4" spans="1:35" ht="13.5">
      <c r="A4" s="101" t="s">
        <v>2</v>
      </c>
      <c r="B4" s="102"/>
      <c r="C4" s="102"/>
      <c r="D4" s="102"/>
      <c r="E4" s="102"/>
      <c r="F4" s="102"/>
      <c r="G4" s="102"/>
      <c r="H4" s="102"/>
      <c r="I4" s="102"/>
      <c r="J4" s="102"/>
      <c r="K4" s="102"/>
      <c r="L4" s="102"/>
      <c r="M4" s="102"/>
      <c r="N4" s="102"/>
      <c r="O4" s="102"/>
      <c r="P4" s="102"/>
      <c r="Q4" s="102"/>
      <c r="R4" s="101" t="s">
        <v>4</v>
      </c>
      <c r="S4" s="97"/>
      <c r="T4" s="97"/>
      <c r="U4" s="102"/>
      <c r="V4" s="102"/>
      <c r="W4" s="102"/>
      <c r="X4" s="102"/>
      <c r="Y4" s="103"/>
      <c r="Z4" s="103"/>
      <c r="AA4" s="103"/>
      <c r="AB4" s="103"/>
      <c r="AC4" s="103"/>
      <c r="AD4" s="103"/>
      <c r="AE4" s="103"/>
      <c r="AF4" s="103"/>
      <c r="AG4" s="104"/>
      <c r="AI4" s="43"/>
    </row>
    <row r="5" spans="1:33" ht="13.5">
      <c r="A5" s="105"/>
      <c r="B5" s="1182">
        <f>IF('アンケート記入用'!H4="","",'アンケート記入用'!H4)</f>
      </c>
      <c r="C5" s="1173"/>
      <c r="D5" s="1173"/>
      <c r="E5" s="1173"/>
      <c r="F5" s="1173"/>
      <c r="G5" s="1173"/>
      <c r="H5" s="1173"/>
      <c r="I5" s="1173"/>
      <c r="J5" s="1173"/>
      <c r="K5" s="1173"/>
      <c r="L5" s="1173"/>
      <c r="M5" s="1173"/>
      <c r="N5" s="1173"/>
      <c r="O5" s="1173"/>
      <c r="P5" s="1173"/>
      <c r="Q5" s="1174"/>
      <c r="R5" s="106"/>
      <c r="S5" s="1182">
        <f>IF('アンケート記入用'!H5="","",'アンケート記入用'!H5)</f>
      </c>
      <c r="T5" s="1173"/>
      <c r="U5" s="1173"/>
      <c r="V5" s="1173"/>
      <c r="W5" s="1173"/>
      <c r="X5" s="1173"/>
      <c r="Y5" s="1173"/>
      <c r="Z5" s="1173"/>
      <c r="AA5" s="1173"/>
      <c r="AB5" s="1173"/>
      <c r="AC5" s="1173"/>
      <c r="AD5" s="1173"/>
      <c r="AE5" s="1173"/>
      <c r="AF5" s="1173"/>
      <c r="AG5" s="1174"/>
    </row>
    <row r="6" spans="1:33" ht="13.5">
      <c r="A6" s="101" t="s">
        <v>6</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107"/>
    </row>
    <row r="7" spans="1:33" ht="13.5">
      <c r="A7" s="106"/>
      <c r="B7" s="1182">
        <f>IF('アンケート記入用'!H6="","",'アンケート記入用'!H6)</f>
      </c>
      <c r="C7" s="1173"/>
      <c r="D7" s="1173"/>
      <c r="E7" s="1173"/>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c r="AG7" s="1174"/>
    </row>
    <row r="8" spans="1:33" ht="13.5">
      <c r="A8" s="108" t="s">
        <v>8</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107"/>
    </row>
    <row r="9" spans="1:33" ht="13.5">
      <c r="A9" s="109"/>
      <c r="B9" s="741" t="s">
        <v>409</v>
      </c>
      <c r="C9" s="858"/>
      <c r="D9" s="859"/>
      <c r="E9" s="1175">
        <f>IF('アンケート記入用'!P8="","",'アンケート記入用'!P8)</f>
      </c>
      <c r="F9" s="1176"/>
      <c r="G9" s="1176"/>
      <c r="H9" s="1176"/>
      <c r="I9" s="1176"/>
      <c r="J9" s="1176"/>
      <c r="K9" s="1176"/>
      <c r="L9" s="1176"/>
      <c r="M9" s="1176"/>
      <c r="N9" s="1176"/>
      <c r="O9" s="1176"/>
      <c r="P9" s="1176"/>
      <c r="Q9" s="1176"/>
      <c r="R9" s="1176"/>
      <c r="S9" s="1176"/>
      <c r="T9" s="1176"/>
      <c r="U9" s="1176"/>
      <c r="V9" s="1177"/>
      <c r="W9" s="879" t="s">
        <v>657</v>
      </c>
      <c r="X9" s="880"/>
      <c r="Y9" s="880"/>
      <c r="Z9" s="881"/>
      <c r="AA9" s="1172">
        <f>IF('アンケート記入用'!AA9="","",'アンケート記入用'!AA9)</f>
      </c>
      <c r="AB9" s="1173"/>
      <c r="AC9" s="1173"/>
      <c r="AD9" s="1173"/>
      <c r="AE9" s="1173"/>
      <c r="AF9" s="1173"/>
      <c r="AG9" s="1174"/>
    </row>
    <row r="10" spans="1:33" ht="13.5">
      <c r="A10" s="110" t="s">
        <v>410</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2"/>
    </row>
    <row r="11" spans="1:33" ht="13.5">
      <c r="A11" s="113"/>
      <c r="B11" s="883" t="s">
        <v>411</v>
      </c>
      <c r="C11" s="883"/>
      <c r="D11" s="883"/>
      <c r="E11" s="883"/>
      <c r="F11" s="883"/>
      <c r="G11" s="884"/>
      <c r="H11" s="1178">
        <f>IF('アンケート記入用'!F12="","",'アンケート記入用'!F12)</f>
      </c>
      <c r="I11" s="1178"/>
      <c r="J11" s="1178"/>
      <c r="K11" s="1178"/>
      <c r="L11" s="1178"/>
      <c r="M11" s="1178"/>
      <c r="N11" s="886" t="s">
        <v>412</v>
      </c>
      <c r="O11" s="883"/>
      <c r="P11" s="883"/>
      <c r="Q11" s="883"/>
      <c r="R11" s="883"/>
      <c r="S11" s="883"/>
      <c r="T11" s="883"/>
      <c r="U11" s="883"/>
      <c r="V11" s="883"/>
      <c r="W11" s="884"/>
      <c r="X11" s="1119">
        <f>IF('アンケート記入用'!T12="","",'アンケート記入用'!T12)</f>
      </c>
      <c r="Y11" s="1065"/>
      <c r="Z11" s="1065"/>
      <c r="AA11" s="1065"/>
      <c r="AB11" s="1065"/>
      <c r="AC11" s="1065"/>
      <c r="AD11" s="1065"/>
      <c r="AE11" s="1065"/>
      <c r="AF11" s="1065"/>
      <c r="AG11" s="1066"/>
    </row>
    <row r="12" spans="1:33" ht="13.5">
      <c r="A12" s="113"/>
      <c r="B12" s="883" t="s">
        <v>413</v>
      </c>
      <c r="C12" s="883"/>
      <c r="D12" s="884"/>
      <c r="E12" s="1119">
        <f>IF('アンケート記入用'!AE12="","",'アンケート記入用'!AE12)</f>
      </c>
      <c r="F12" s="1120"/>
      <c r="G12" s="1120"/>
      <c r="H12" s="1120"/>
      <c r="I12" s="883"/>
      <c r="J12" s="883"/>
      <c r="K12" s="883"/>
      <c r="L12" s="884"/>
      <c r="M12" s="886" t="s">
        <v>414</v>
      </c>
      <c r="N12" s="883"/>
      <c r="O12" s="883"/>
      <c r="P12" s="883"/>
      <c r="Q12" s="883"/>
      <c r="R12" s="883"/>
      <c r="S12" s="884"/>
      <c r="T12" s="1119">
        <f>IF('アンケート記入用'!F15="","",'アンケート記入用'!F15)</f>
      </c>
      <c r="U12" s="1047"/>
      <c r="V12" s="1047"/>
      <c r="W12" s="1047"/>
      <c r="X12" s="1047"/>
      <c r="Y12" s="1047"/>
      <c r="Z12" s="1047"/>
      <c r="AA12" s="1047"/>
      <c r="AB12" s="1047"/>
      <c r="AC12" s="1047"/>
      <c r="AD12" s="1047"/>
      <c r="AE12" s="1047"/>
      <c r="AF12" s="1047"/>
      <c r="AG12" s="1048"/>
    </row>
    <row r="13" spans="1:33" ht="13.5">
      <c r="A13" s="113"/>
      <c r="B13" s="893" t="s">
        <v>415</v>
      </c>
      <c r="C13" s="893"/>
      <c r="D13" s="893"/>
      <c r="E13" s="893"/>
      <c r="F13" s="894"/>
      <c r="G13" s="1145">
        <f>IF('アンケート記入用'!Q15="","",'アンケート記入用'!Q15)</f>
      </c>
      <c r="H13" s="1145"/>
      <c r="I13" s="1145"/>
      <c r="J13" s="1145"/>
      <c r="K13" s="1145"/>
      <c r="L13" s="1145"/>
      <c r="M13" s="1145"/>
      <c r="N13" s="1145"/>
      <c r="O13" s="1145"/>
      <c r="P13" s="1145"/>
      <c r="Q13" s="1145"/>
      <c r="R13" s="1145"/>
      <c r="S13" s="1145"/>
      <c r="T13" s="896" t="s">
        <v>489</v>
      </c>
      <c r="U13" s="893"/>
      <c r="V13" s="893"/>
      <c r="W13" s="893"/>
      <c r="X13" s="893"/>
      <c r="Y13" s="894"/>
      <c r="Z13" s="1170">
        <f>IF('アンケート記入用'!AB15="","",'アンケート記入用'!AB15)</f>
      </c>
      <c r="AA13" s="1170"/>
      <c r="AB13" s="1170"/>
      <c r="AC13" s="1170"/>
      <c r="AD13" s="1170"/>
      <c r="AE13" s="1170"/>
      <c r="AF13" s="1170"/>
      <c r="AG13" s="1171"/>
    </row>
    <row r="14" spans="1:33" ht="13.5">
      <c r="A14" s="115"/>
      <c r="B14" s="899" t="s">
        <v>416</v>
      </c>
      <c r="C14" s="900"/>
      <c r="D14" s="900"/>
      <c r="E14" s="900"/>
      <c r="F14" s="900"/>
      <c r="G14" s="900"/>
      <c r="H14" s="900"/>
      <c r="I14" s="901"/>
      <c r="J14" s="902" t="s">
        <v>417</v>
      </c>
      <c r="K14" s="901"/>
      <c r="L14" s="1165">
        <f>IF('アンケート記入用'!K19="","",'アンケート記入用'!K19)</f>
      </c>
      <c r="M14" s="1165"/>
      <c r="N14" s="1165"/>
      <c r="O14" s="1165"/>
      <c r="P14" s="1165"/>
      <c r="Q14" s="1165"/>
      <c r="R14" s="904" t="s">
        <v>23</v>
      </c>
      <c r="S14" s="904"/>
      <c r="T14" s="1165">
        <f>IF('アンケート記入用'!R19="","",'アンケート記入用'!R19)</f>
      </c>
      <c r="U14" s="1165"/>
      <c r="V14" s="1165"/>
      <c r="W14" s="1165"/>
      <c r="X14" s="1165"/>
      <c r="Y14" s="1165"/>
      <c r="Z14" s="904" t="s">
        <v>418</v>
      </c>
      <c r="AA14" s="904"/>
      <c r="AB14" s="1165">
        <f>IF('アンケート記入用'!Y19="","",'アンケート記入用'!Y19)</f>
      </c>
      <c r="AC14" s="1165"/>
      <c r="AD14" s="1165"/>
      <c r="AE14" s="1165"/>
      <c r="AF14" s="1165"/>
      <c r="AG14" s="1166"/>
    </row>
    <row r="15" spans="1:33" ht="13.5">
      <c r="A15" s="906" t="s">
        <v>419</v>
      </c>
      <c r="B15" s="907"/>
      <c r="C15" s="907"/>
      <c r="D15" s="907"/>
      <c r="E15" s="907"/>
      <c r="F15" s="907"/>
      <c r="G15" s="907"/>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8"/>
    </row>
    <row r="16" spans="1:33" ht="13.5">
      <c r="A16" s="109"/>
      <c r="B16" s="909" t="s">
        <v>420</v>
      </c>
      <c r="C16" s="910"/>
      <c r="D16" s="910"/>
      <c r="E16" s="910"/>
      <c r="F16" s="910"/>
      <c r="G16" s="910"/>
      <c r="H16" s="910"/>
      <c r="I16" s="910"/>
      <c r="J16" s="910"/>
      <c r="K16" s="910"/>
      <c r="L16" s="911"/>
      <c r="M16" s="1167">
        <f>IF('アンケート記入用'!I23="","",'アンケート記入用'!I23)</f>
      </c>
      <c r="N16" s="1167"/>
      <c r="O16" s="1167"/>
      <c r="P16" s="1167"/>
      <c r="Q16" s="1167"/>
      <c r="R16" s="913" t="s">
        <v>421</v>
      </c>
      <c r="S16" s="910"/>
      <c r="T16" s="910"/>
      <c r="U16" s="910"/>
      <c r="V16" s="910"/>
      <c r="W16" s="910"/>
      <c r="X16" s="910"/>
      <c r="Y16" s="910"/>
      <c r="Z16" s="910"/>
      <c r="AA16" s="911"/>
      <c r="AB16" s="1168">
        <f>IF('アンケート記入用'!Z23="","",'アンケート記入用'!Z23)</f>
      </c>
      <c r="AC16" s="1168"/>
      <c r="AD16" s="1168"/>
      <c r="AE16" s="1168"/>
      <c r="AF16" s="1168"/>
      <c r="AG16" s="1169"/>
    </row>
    <row r="17" spans="1:33" ht="13.5">
      <c r="A17" s="100"/>
      <c r="B17" s="899" t="s">
        <v>422</v>
      </c>
      <c r="C17" s="900"/>
      <c r="D17" s="900"/>
      <c r="E17" s="900"/>
      <c r="F17" s="900"/>
      <c r="G17" s="900"/>
      <c r="H17" s="900"/>
      <c r="I17" s="900"/>
      <c r="J17" s="900"/>
      <c r="K17" s="900"/>
      <c r="L17" s="901"/>
      <c r="M17" s="1163">
        <f>IF('アンケート記入用'!J28="","",'アンケート記入用'!J28)</f>
      </c>
      <c r="N17" s="1163"/>
      <c r="O17" s="1163"/>
      <c r="P17" s="1163"/>
      <c r="Q17" s="1163"/>
      <c r="R17" s="902" t="s">
        <v>423</v>
      </c>
      <c r="S17" s="900"/>
      <c r="T17" s="900"/>
      <c r="U17" s="900"/>
      <c r="V17" s="900"/>
      <c r="W17" s="900"/>
      <c r="X17" s="900"/>
      <c r="Y17" s="900"/>
      <c r="Z17" s="900"/>
      <c r="AA17" s="901"/>
      <c r="AB17" s="1163">
        <f>IF('アンケート記入用'!Z28="","",'アンケート記入用'!Z28)</f>
      </c>
      <c r="AC17" s="1163"/>
      <c r="AD17" s="1163"/>
      <c r="AE17" s="1163"/>
      <c r="AF17" s="1163"/>
      <c r="AG17" s="1164"/>
    </row>
    <row r="18" spans="1:33" ht="13.5">
      <c r="A18" s="906" t="s">
        <v>424</v>
      </c>
      <c r="B18" s="907"/>
      <c r="C18" s="907"/>
      <c r="D18" s="907"/>
      <c r="E18" s="907"/>
      <c r="F18" s="907"/>
      <c r="G18" s="907"/>
      <c r="H18" s="907"/>
      <c r="I18" s="907"/>
      <c r="J18" s="907"/>
      <c r="K18" s="907"/>
      <c r="L18" s="907"/>
      <c r="M18" s="907"/>
      <c r="N18" s="907"/>
      <c r="O18" s="907"/>
      <c r="P18" s="907"/>
      <c r="Q18" s="907"/>
      <c r="R18" s="907"/>
      <c r="S18" s="907"/>
      <c r="T18" s="907"/>
      <c r="U18" s="907"/>
      <c r="V18" s="907"/>
      <c r="W18" s="907"/>
      <c r="X18" s="907"/>
      <c r="Y18" s="907"/>
      <c r="Z18" s="907"/>
      <c r="AA18" s="907"/>
      <c r="AB18" s="907"/>
      <c r="AC18" s="907"/>
      <c r="AD18" s="907"/>
      <c r="AE18" s="907"/>
      <c r="AF18" s="907"/>
      <c r="AG18" s="908"/>
    </row>
    <row r="19" spans="1:33" ht="13.5">
      <c r="A19" s="109"/>
      <c r="B19" s="909" t="s">
        <v>425</v>
      </c>
      <c r="C19" s="910"/>
      <c r="D19" s="910"/>
      <c r="E19" s="910"/>
      <c r="F19" s="911"/>
      <c r="G19" s="1149" t="e">
        <f>IF(アンケート記入用!#REF!="","",アンケート記入用!#REF!)</f>
        <v>#REF!</v>
      </c>
      <c r="H19" s="1149"/>
      <c r="I19" s="1149"/>
      <c r="J19" s="1149"/>
      <c r="K19" s="1149"/>
      <c r="L19" s="1149"/>
      <c r="M19" s="1149"/>
      <c r="N19" s="1149"/>
      <c r="O19" s="1149"/>
      <c r="P19" s="1149"/>
      <c r="Q19" s="1149"/>
      <c r="R19" s="913" t="s">
        <v>426</v>
      </c>
      <c r="S19" s="910"/>
      <c r="T19" s="910"/>
      <c r="U19" s="910"/>
      <c r="V19" s="910"/>
      <c r="W19" s="910"/>
      <c r="X19" s="910"/>
      <c r="Y19" s="911"/>
      <c r="Z19" s="1149" t="e">
        <f>IF(アンケート記入用!#REF!="","",アンケート記入用!#REF!)</f>
        <v>#REF!</v>
      </c>
      <c r="AA19" s="1149"/>
      <c r="AB19" s="1149"/>
      <c r="AC19" s="1149"/>
      <c r="AD19" s="1149"/>
      <c r="AE19" s="1149"/>
      <c r="AF19" s="1149"/>
      <c r="AG19" s="1151"/>
    </row>
    <row r="20" spans="1:33" ht="13.5">
      <c r="A20" s="100"/>
      <c r="B20" s="899" t="s">
        <v>427</v>
      </c>
      <c r="C20" s="900"/>
      <c r="D20" s="900"/>
      <c r="E20" s="900"/>
      <c r="F20" s="901"/>
      <c r="G20" s="949" t="e">
        <f>IF(アンケート記入用!#REF!="","",アンケート記入用!#REF!)</f>
        <v>#REF!</v>
      </c>
      <c r="H20" s="950"/>
      <c r="I20" s="950"/>
      <c r="J20" s="950"/>
      <c r="K20" s="950"/>
      <c r="L20" s="950"/>
      <c r="M20" s="950"/>
      <c r="N20" s="951"/>
      <c r="O20" s="1161" t="s">
        <v>428</v>
      </c>
      <c r="P20" s="1161"/>
      <c r="Q20" s="1161"/>
      <c r="R20" s="1161"/>
      <c r="S20" s="1161"/>
      <c r="T20" s="1161"/>
      <c r="U20" s="1161"/>
      <c r="V20" s="1161"/>
      <c r="W20" s="1161"/>
      <c r="X20" s="1161"/>
      <c r="Y20" s="1161"/>
      <c r="Z20" s="1161"/>
      <c r="AA20" s="949" t="e">
        <f>IF(アンケート記入用!#REF!="","",アンケート記入用!#REF!)</f>
        <v>#REF!</v>
      </c>
      <c r="AB20" s="950"/>
      <c r="AC20" s="950"/>
      <c r="AD20" s="950"/>
      <c r="AE20" s="950"/>
      <c r="AF20" s="950"/>
      <c r="AG20" s="954"/>
    </row>
    <row r="21" spans="1:33" ht="13.5">
      <c r="A21" s="110" t="s">
        <v>429</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2"/>
    </row>
    <row r="22" spans="1:46" ht="13.5">
      <c r="A22" s="113"/>
      <c r="B22" s="909" t="s">
        <v>430</v>
      </c>
      <c r="C22" s="910"/>
      <c r="D22" s="910"/>
      <c r="E22" s="910"/>
      <c r="F22" s="910"/>
      <c r="G22" s="910"/>
      <c r="H22" s="910"/>
      <c r="I22" s="910"/>
      <c r="J22" s="910"/>
      <c r="K22" s="910"/>
      <c r="L22" s="911"/>
      <c r="M22" s="1162" t="s">
        <v>504</v>
      </c>
      <c r="N22" s="933"/>
      <c r="O22" s="933"/>
      <c r="P22" s="933"/>
      <c r="Q22" s="933"/>
      <c r="R22" s="933"/>
      <c r="S22" s="934"/>
      <c r="T22" s="913" t="s">
        <v>677</v>
      </c>
      <c r="U22" s="910"/>
      <c r="V22" s="910"/>
      <c r="W22" s="910"/>
      <c r="X22" s="910"/>
      <c r="Y22" s="911"/>
      <c r="Z22" s="1130" t="e">
        <f>IF(アンケート記入用!#REF!="","",アンケート記入用!#REF!)</f>
        <v>#REF!</v>
      </c>
      <c r="AA22" s="1131"/>
      <c r="AB22" s="1131"/>
      <c r="AC22" s="1131"/>
      <c r="AD22" s="1131"/>
      <c r="AE22" s="1131"/>
      <c r="AF22" s="1131"/>
      <c r="AG22" s="1133"/>
      <c r="AJ22" s="1"/>
      <c r="AK22" s="1"/>
      <c r="AL22" s="1"/>
      <c r="AN22" s="7"/>
      <c r="AO22" s="7"/>
      <c r="AP22" s="7"/>
      <c r="AQ22" s="7"/>
      <c r="AR22" s="7"/>
      <c r="AS22" s="7"/>
      <c r="AT22" s="7"/>
    </row>
    <row r="23" spans="1:34" ht="13.5">
      <c r="A23" s="113"/>
      <c r="B23" s="918" t="s">
        <v>431</v>
      </c>
      <c r="C23" s="893"/>
      <c r="D23" s="893"/>
      <c r="E23" s="893"/>
      <c r="F23" s="893"/>
      <c r="G23" s="893"/>
      <c r="H23" s="894"/>
      <c r="I23" s="1122" t="e">
        <f>IF(アンケート記入用!#REF!="","",アンケート記入用!#REF!)</f>
        <v>#REF!</v>
      </c>
      <c r="J23" s="1123"/>
      <c r="K23" s="1123"/>
      <c r="L23" s="1123"/>
      <c r="M23" s="1123"/>
      <c r="N23" s="1123"/>
      <c r="O23" s="1134"/>
      <c r="P23" s="886" t="s">
        <v>432</v>
      </c>
      <c r="Q23" s="883"/>
      <c r="R23" s="884"/>
      <c r="S23" s="1122" t="e">
        <f>IF(アンケート記入用!#REF!="","",アンケート記入用!#REF!)</f>
        <v>#REF!</v>
      </c>
      <c r="T23" s="1123"/>
      <c r="U23" s="1123"/>
      <c r="V23" s="1123"/>
      <c r="W23" s="1123"/>
      <c r="X23" s="1134"/>
      <c r="Y23" s="118"/>
      <c r="Z23" s="118"/>
      <c r="AA23" s="118"/>
      <c r="AB23" s="92"/>
      <c r="AC23" s="92"/>
      <c r="AD23" s="92"/>
      <c r="AE23" s="92"/>
      <c r="AF23" s="92"/>
      <c r="AG23" s="119"/>
      <c r="AH23" s="42"/>
    </row>
    <row r="24" spans="1:35" ht="13.5">
      <c r="A24" s="113"/>
      <c r="B24" s="918" t="s">
        <v>433</v>
      </c>
      <c r="C24" s="893"/>
      <c r="D24" s="893"/>
      <c r="E24" s="893"/>
      <c r="F24" s="893"/>
      <c r="G24" s="893"/>
      <c r="H24" s="893"/>
      <c r="I24" s="893"/>
      <c r="J24" s="894"/>
      <c r="K24" s="1145" t="e">
        <f>IF(アンケート記入用!#REF!="","",アンケート記入用!#REF!)</f>
        <v>#REF!</v>
      </c>
      <c r="L24" s="1145"/>
      <c r="M24" s="1145"/>
      <c r="N24" s="1145"/>
      <c r="O24" s="1145"/>
      <c r="P24" s="1145"/>
      <c r="Q24" s="1145"/>
      <c r="R24" s="1145"/>
      <c r="S24" s="1145"/>
      <c r="T24" s="1145"/>
      <c r="U24" s="1145"/>
      <c r="V24" s="1145"/>
      <c r="W24" s="1145"/>
      <c r="X24" s="1145"/>
      <c r="Y24" s="1145"/>
      <c r="Z24" s="1145"/>
      <c r="AA24" s="1145"/>
      <c r="AB24" s="1145"/>
      <c r="AC24" s="1145"/>
      <c r="AD24" s="1145"/>
      <c r="AE24" s="1145"/>
      <c r="AF24" s="1145"/>
      <c r="AG24" s="1146"/>
      <c r="AH24" s="42"/>
      <c r="AI24" s="42"/>
    </row>
    <row r="25" spans="1:34" ht="13.5">
      <c r="A25" s="113"/>
      <c r="B25" s="944" t="s">
        <v>434</v>
      </c>
      <c r="C25" s="883"/>
      <c r="D25" s="883"/>
      <c r="E25" s="883"/>
      <c r="F25" s="883"/>
      <c r="G25" s="884"/>
      <c r="H25" s="1122" t="e">
        <f>IF(アンケート記入用!#REF!="","",アンケート記入用!#REF!)</f>
        <v>#REF!</v>
      </c>
      <c r="I25" s="1123"/>
      <c r="J25" s="1123"/>
      <c r="K25" s="1123"/>
      <c r="L25" s="1123"/>
      <c r="M25" s="1123"/>
      <c r="N25" s="1123"/>
      <c r="O25" s="1123"/>
      <c r="P25" s="1123"/>
      <c r="Q25" s="1123"/>
      <c r="R25" s="1134"/>
      <c r="S25" s="886" t="s">
        <v>490</v>
      </c>
      <c r="T25" s="883"/>
      <c r="U25" s="883"/>
      <c r="V25" s="884"/>
      <c r="W25" s="1122" t="e">
        <f>IF(アンケート記入用!#REF!="","",アンケート記入用!#REF!)</f>
        <v>#REF!</v>
      </c>
      <c r="X25" s="1123"/>
      <c r="Y25" s="1123"/>
      <c r="Z25" s="1123"/>
      <c r="AA25" s="1123"/>
      <c r="AB25" s="1123"/>
      <c r="AC25" s="1123"/>
      <c r="AD25" s="1123"/>
      <c r="AE25" s="1123"/>
      <c r="AF25" s="1123"/>
      <c r="AG25" s="1071"/>
      <c r="AH25" s="42"/>
    </row>
    <row r="26" spans="1:34" ht="13.5">
      <c r="A26" s="113"/>
      <c r="B26" s="1106" t="s">
        <v>435</v>
      </c>
      <c r="C26" s="1154"/>
      <c r="D26" s="1154"/>
      <c r="E26" s="1154"/>
      <c r="F26" s="1154"/>
      <c r="G26" s="1154"/>
      <c r="H26" s="1155"/>
      <c r="I26" s="1156" t="e">
        <f>IF(アンケート記入用!#REF!="","",アンケート記入用!#REF!)</f>
        <v>#REF!</v>
      </c>
      <c r="J26" s="1157"/>
      <c r="K26" s="1157"/>
      <c r="L26" s="1157"/>
      <c r="M26" s="1158"/>
      <c r="N26" s="1158"/>
      <c r="O26" s="1158"/>
      <c r="P26" s="1158"/>
      <c r="Q26" s="1158"/>
      <c r="R26" s="1158"/>
      <c r="S26" s="1159"/>
      <c r="T26" s="639" t="s">
        <v>436</v>
      </c>
      <c r="U26" s="640"/>
      <c r="V26" s="640"/>
      <c r="W26" s="640"/>
      <c r="X26" s="640"/>
      <c r="Y26" s="640"/>
      <c r="Z26" s="641"/>
      <c r="AA26" s="1156" t="e">
        <f>IF(アンケート記入用!#REF!="","",アンケート記入用!#REF!)</f>
        <v>#REF!</v>
      </c>
      <c r="AB26" s="1158"/>
      <c r="AC26" s="1158"/>
      <c r="AD26" s="1158"/>
      <c r="AE26" s="1158"/>
      <c r="AF26" s="1158"/>
      <c r="AG26" s="1160"/>
      <c r="AH26" s="42"/>
    </row>
    <row r="27" spans="1:35" ht="13.5">
      <c r="A27" s="115"/>
      <c r="B27" s="544" t="s">
        <v>437</v>
      </c>
      <c r="C27" s="544"/>
      <c r="D27" s="544"/>
      <c r="E27" s="544"/>
      <c r="F27" s="863"/>
      <c r="G27" s="1124" t="e">
        <f>IF(アンケート記入用!#REF!="","",アンケート記入用!#REF!)</f>
        <v>#REF!</v>
      </c>
      <c r="H27" s="1125"/>
      <c r="I27" s="1125"/>
      <c r="J27" s="1125"/>
      <c r="K27" s="1125"/>
      <c r="L27" s="1126"/>
      <c r="M27" s="1"/>
      <c r="N27" s="1"/>
      <c r="O27" s="1"/>
      <c r="P27" s="1"/>
      <c r="Q27" s="1"/>
      <c r="R27" s="1"/>
      <c r="S27" s="1"/>
      <c r="T27" s="1"/>
      <c r="U27" s="1"/>
      <c r="V27" s="1"/>
      <c r="W27" s="1"/>
      <c r="X27" s="1"/>
      <c r="Y27" s="1"/>
      <c r="Z27" s="1"/>
      <c r="AA27" s="1"/>
      <c r="AB27" s="1"/>
      <c r="AC27" s="1"/>
      <c r="AD27" s="1"/>
      <c r="AE27" s="1"/>
      <c r="AF27" s="1"/>
      <c r="AG27" s="90"/>
      <c r="AH27" s="42"/>
      <c r="AI27" s="42"/>
    </row>
    <row r="28" spans="1:34" ht="13.5">
      <c r="A28" s="906" t="s">
        <v>438</v>
      </c>
      <c r="B28" s="907"/>
      <c r="C28" s="907"/>
      <c r="D28" s="907"/>
      <c r="E28" s="907"/>
      <c r="F28" s="907"/>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8"/>
      <c r="AH28" s="42"/>
    </row>
    <row r="29" spans="1:35" ht="13.5">
      <c r="A29" s="109"/>
      <c r="B29" s="909" t="s">
        <v>439</v>
      </c>
      <c r="C29" s="910"/>
      <c r="D29" s="910"/>
      <c r="E29" s="910"/>
      <c r="F29" s="910"/>
      <c r="G29" s="911"/>
      <c r="H29" s="1149">
        <f>IF('アンケート記入用'!H32="","",'アンケート記入用'!H32)</f>
      </c>
      <c r="I29" s="1149"/>
      <c r="J29" s="1149"/>
      <c r="K29" s="1149"/>
      <c r="L29" s="1149"/>
      <c r="M29" s="1149"/>
      <c r="N29" s="1149"/>
      <c r="O29" s="1149"/>
      <c r="P29" s="1149"/>
      <c r="Q29" s="913" t="s">
        <v>440</v>
      </c>
      <c r="R29" s="910"/>
      <c r="S29" s="910"/>
      <c r="T29" s="910"/>
      <c r="U29" s="910"/>
      <c r="V29" s="911"/>
      <c r="W29" s="1149">
        <f>IF('アンケート記入用'!W32="","",'アンケート記入用'!W32)</f>
      </c>
      <c r="X29" s="1149"/>
      <c r="Y29" s="1149"/>
      <c r="Z29" s="1149"/>
      <c r="AA29" s="1149"/>
      <c r="AB29" s="1149"/>
      <c r="AC29" s="1149"/>
      <c r="AD29" s="1149"/>
      <c r="AE29" s="1149"/>
      <c r="AF29" s="1149"/>
      <c r="AG29" s="1151"/>
      <c r="AH29" s="42"/>
      <c r="AI29" s="42"/>
    </row>
    <row r="30" spans="1:35" ht="13.5">
      <c r="A30" s="109"/>
      <c r="B30" s="918" t="s">
        <v>441</v>
      </c>
      <c r="C30" s="893"/>
      <c r="D30" s="893"/>
      <c r="E30" s="893"/>
      <c r="F30" s="893"/>
      <c r="G30" s="894"/>
      <c r="H30" s="1145">
        <f>IF('アンケート記入用'!H36="","",'アンケート記入用'!H36)</f>
      </c>
      <c r="I30" s="1145"/>
      <c r="J30" s="1145"/>
      <c r="K30" s="1145"/>
      <c r="L30" s="1145"/>
      <c r="M30" s="1145"/>
      <c r="N30" s="1145"/>
      <c r="O30" s="1145"/>
      <c r="P30" s="1145"/>
      <c r="Q30" s="920" t="s">
        <v>442</v>
      </c>
      <c r="R30" s="921"/>
      <c r="S30" s="921"/>
      <c r="T30" s="921"/>
      <c r="U30" s="921"/>
      <c r="V30" s="921"/>
      <c r="W30" s="1152">
        <f>IF('アンケート記入用'!W36="","",'アンケート記入用'!W36)</f>
      </c>
      <c r="X30" s="1152"/>
      <c r="Y30" s="1152"/>
      <c r="Z30" s="1152"/>
      <c r="AA30" s="1152"/>
      <c r="AB30" s="1152"/>
      <c r="AC30" s="1152"/>
      <c r="AD30" s="1152"/>
      <c r="AE30" s="1152"/>
      <c r="AF30" s="1152"/>
      <c r="AG30" s="1153"/>
      <c r="AH30" s="42"/>
      <c r="AI30" s="42"/>
    </row>
    <row r="31" spans="1:35" ht="13.5">
      <c r="A31" s="906" t="s">
        <v>443</v>
      </c>
      <c r="B31" s="907"/>
      <c r="C31" s="907"/>
      <c r="D31" s="907"/>
      <c r="E31" s="907"/>
      <c r="F31" s="907"/>
      <c r="G31" s="907"/>
      <c r="H31" s="907"/>
      <c r="I31" s="907"/>
      <c r="J31" s="907"/>
      <c r="K31" s="907"/>
      <c r="L31" s="907"/>
      <c r="M31" s="907"/>
      <c r="N31" s="907"/>
      <c r="O31" s="907"/>
      <c r="P31" s="907"/>
      <c r="Q31" s="907"/>
      <c r="R31" s="907"/>
      <c r="S31" s="907"/>
      <c r="T31" s="907"/>
      <c r="U31" s="907"/>
      <c r="V31" s="907"/>
      <c r="W31" s="907"/>
      <c r="X31" s="907"/>
      <c r="Y31" s="907"/>
      <c r="Z31" s="907"/>
      <c r="AA31" s="907"/>
      <c r="AB31" s="907"/>
      <c r="AC31" s="907"/>
      <c r="AD31" s="907"/>
      <c r="AE31" s="907"/>
      <c r="AF31" s="907"/>
      <c r="AG31" s="908"/>
      <c r="AH31" s="42"/>
      <c r="AI31" s="42"/>
    </row>
    <row r="32" spans="1:35" ht="13.5">
      <c r="A32" s="109"/>
      <c r="B32" s="909" t="s">
        <v>444</v>
      </c>
      <c r="C32" s="910"/>
      <c r="D32" s="910"/>
      <c r="E32" s="910"/>
      <c r="F32" s="911"/>
      <c r="G32" s="1149">
        <f>IF('アンケート記入用'!H40="","",'アンケート記入用'!H40)</f>
      </c>
      <c r="H32" s="1149"/>
      <c r="I32" s="1149"/>
      <c r="J32" s="1149"/>
      <c r="K32" s="1149"/>
      <c r="L32" s="1149"/>
      <c r="M32" s="1149"/>
      <c r="N32" s="1149"/>
      <c r="O32" s="924" t="s">
        <v>445</v>
      </c>
      <c r="P32" s="925"/>
      <c r="Q32" s="925"/>
      <c r="R32" s="925"/>
      <c r="S32" s="925"/>
      <c r="T32" s="925"/>
      <c r="U32" s="925"/>
      <c r="V32" s="925"/>
      <c r="W32" s="926"/>
      <c r="X32" s="1150">
        <f>IF('アンケート記入用'!I44="","",'アンケート記入用'!I44)</f>
      </c>
      <c r="Y32" s="1150"/>
      <c r="Z32" s="1150"/>
      <c r="AA32" s="1150"/>
      <c r="AB32" s="910" t="s">
        <v>446</v>
      </c>
      <c r="AC32" s="910"/>
      <c r="AD32" s="910"/>
      <c r="AE32" s="911"/>
      <c r="AF32" s="1130">
        <f>IF('アンケート記入用'!Z43="","",'アンケート記入用'!Z43)</f>
      </c>
      <c r="AG32" s="1133"/>
      <c r="AH32" s="42"/>
      <c r="AI32" s="42"/>
    </row>
    <row r="33" spans="1:35" ht="13.5">
      <c r="A33" s="109"/>
      <c r="B33" s="918" t="s">
        <v>447</v>
      </c>
      <c r="C33" s="893"/>
      <c r="D33" s="893"/>
      <c r="E33" s="893"/>
      <c r="F33" s="893"/>
      <c r="G33" s="893"/>
      <c r="H33" s="893"/>
      <c r="I33" s="893"/>
      <c r="J33" s="893"/>
      <c r="K33" s="894"/>
      <c r="L33" s="1144" t="e">
        <f>IF(アンケート記入用!#REF!="","",アンケート記入用!#REF!)</f>
        <v>#REF!</v>
      </c>
      <c r="M33" s="1144"/>
      <c r="N33" s="1144"/>
      <c r="O33" s="1144"/>
      <c r="P33" s="1144"/>
      <c r="Q33" s="1144"/>
      <c r="R33" s="896" t="s">
        <v>448</v>
      </c>
      <c r="S33" s="893"/>
      <c r="T33" s="893"/>
      <c r="U33" s="893"/>
      <c r="V33" s="893"/>
      <c r="W33" s="893"/>
      <c r="X33" s="893"/>
      <c r="Y33" s="893"/>
      <c r="Z33" s="893"/>
      <c r="AA33" s="893"/>
      <c r="AB33" s="894"/>
      <c r="AC33" s="1145" t="e">
        <f>IF(アンケート記入用!#REF!="","",アンケート記入用!#REF!)</f>
        <v>#REF!</v>
      </c>
      <c r="AD33" s="1145"/>
      <c r="AE33" s="1145"/>
      <c r="AF33" s="1145"/>
      <c r="AG33" s="1146"/>
      <c r="AH33" s="42"/>
      <c r="AI33" s="42"/>
    </row>
    <row r="34" spans="1:35" ht="13.5">
      <c r="A34" s="109"/>
      <c r="B34" s="918" t="s">
        <v>449</v>
      </c>
      <c r="C34" s="893"/>
      <c r="D34" s="893"/>
      <c r="E34" s="893"/>
      <c r="F34" s="893"/>
      <c r="G34" s="893"/>
      <c r="H34" s="893"/>
      <c r="I34" s="893"/>
      <c r="J34" s="893"/>
      <c r="K34" s="894"/>
      <c r="L34" s="1147" t="e">
        <f>IF(アンケート記入用!#REF!="","",アンケート記入用!#REF!)</f>
        <v>#REF!</v>
      </c>
      <c r="M34" s="1147"/>
      <c r="N34" s="1147"/>
      <c r="O34" s="1147"/>
      <c r="P34" s="1147"/>
      <c r="Q34" s="1147"/>
      <c r="R34" s="896" t="s">
        <v>450</v>
      </c>
      <c r="S34" s="893"/>
      <c r="T34" s="893"/>
      <c r="U34" s="893"/>
      <c r="V34" s="893"/>
      <c r="W34" s="893"/>
      <c r="X34" s="894"/>
      <c r="Y34" s="1147" t="e">
        <f>IF(アンケート記入用!#REF!="","",アンケート記入用!#REF!)</f>
        <v>#REF!</v>
      </c>
      <c r="Z34" s="1147"/>
      <c r="AA34" s="1147"/>
      <c r="AB34" s="1147"/>
      <c r="AC34" s="1147"/>
      <c r="AD34" s="1147"/>
      <c r="AE34" s="1147"/>
      <c r="AF34" s="1147"/>
      <c r="AG34" s="1148"/>
      <c r="AH34" s="42"/>
      <c r="AI34" s="42"/>
    </row>
    <row r="35" spans="1:35" ht="13.5">
      <c r="A35" s="109"/>
      <c r="B35" s="918" t="s">
        <v>451</v>
      </c>
      <c r="C35" s="893"/>
      <c r="D35" s="893"/>
      <c r="E35" s="893"/>
      <c r="F35" s="893"/>
      <c r="G35" s="893"/>
      <c r="H35" s="893"/>
      <c r="I35" s="893"/>
      <c r="J35" s="893"/>
      <c r="K35" s="894"/>
      <c r="L35" s="1135" t="e">
        <f>IF(アンケート記入用!#REF!="","",アンケート記入用!#REF!)</f>
        <v>#REF!</v>
      </c>
      <c r="M35" s="1136"/>
      <c r="N35" s="1136"/>
      <c r="O35" s="1136"/>
      <c r="P35" s="1136"/>
      <c r="Q35" s="1137"/>
      <c r="R35" s="896" t="s">
        <v>452</v>
      </c>
      <c r="S35" s="893"/>
      <c r="T35" s="893"/>
      <c r="U35" s="893"/>
      <c r="V35" s="893"/>
      <c r="W35" s="893"/>
      <c r="X35" s="893"/>
      <c r="Y35" s="893"/>
      <c r="Z35" s="894"/>
      <c r="AA35" s="1138" t="e">
        <f>IF(アンケート記入用!#REF!="","",アンケート記入用!#REF!)</f>
        <v>#REF!</v>
      </c>
      <c r="AB35" s="1138"/>
      <c r="AC35" s="1138"/>
      <c r="AD35" s="1138"/>
      <c r="AE35" s="1138"/>
      <c r="AF35" s="1138"/>
      <c r="AG35" s="1139"/>
      <c r="AH35" s="43"/>
      <c r="AI35" s="43"/>
    </row>
    <row r="36" spans="1:35" ht="13.5">
      <c r="A36" s="100"/>
      <c r="B36" s="1140" t="s">
        <v>453</v>
      </c>
      <c r="C36" s="1141"/>
      <c r="D36" s="1141"/>
      <c r="E36" s="1141"/>
      <c r="F36" s="1141"/>
      <c r="G36" s="1141"/>
      <c r="H36" s="1141"/>
      <c r="I36" s="1141"/>
      <c r="J36" s="1141"/>
      <c r="K36" s="1141"/>
      <c r="L36" s="1124">
        <f>IF('アンケート記入用'!O48="","",'アンケート記入用'!O48)</f>
      </c>
      <c r="M36" s="1125"/>
      <c r="N36" s="1125"/>
      <c r="O36" s="1125"/>
      <c r="P36" s="1125"/>
      <c r="Q36" s="1126"/>
      <c r="R36" s="1142" t="s">
        <v>454</v>
      </c>
      <c r="S36" s="1143"/>
      <c r="T36" s="1143"/>
      <c r="U36" s="1143"/>
      <c r="V36" s="1143"/>
      <c r="W36" s="1143"/>
      <c r="X36" s="1143"/>
      <c r="Y36" s="1143"/>
      <c r="Z36" s="1143"/>
      <c r="AA36" s="1124">
        <f>IF('アンケート記入用'!Z48="","",'アンケート記入用'!Z48)</f>
      </c>
      <c r="AB36" s="1125"/>
      <c r="AC36" s="1125"/>
      <c r="AD36" s="1125"/>
      <c r="AE36" s="1125"/>
      <c r="AF36" s="1125"/>
      <c r="AG36" s="1127"/>
      <c r="AH36" s="42"/>
      <c r="AI36" s="42"/>
    </row>
    <row r="37" spans="1:35" ht="13.5">
      <c r="A37" s="110" t="s">
        <v>455</v>
      </c>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2"/>
      <c r="AH37" s="42"/>
      <c r="AI37" s="42"/>
    </row>
    <row r="38" spans="1:35" ht="13.5">
      <c r="A38" s="109"/>
      <c r="B38" s="932" t="s">
        <v>456</v>
      </c>
      <c r="C38" s="933"/>
      <c r="D38" s="933"/>
      <c r="E38" s="933"/>
      <c r="F38" s="933"/>
      <c r="G38" s="933"/>
      <c r="H38" s="933"/>
      <c r="I38" s="933"/>
      <c r="J38" s="934"/>
      <c r="K38" s="1130">
        <f>IF('アンケート記入用'!K53="","",'アンケート記入用'!K53)</f>
      </c>
      <c r="L38" s="1131"/>
      <c r="M38" s="1131"/>
      <c r="N38" s="1131"/>
      <c r="O38" s="1131"/>
      <c r="P38" s="1131"/>
      <c r="Q38" s="1131"/>
      <c r="R38" s="1131"/>
      <c r="S38" s="1131"/>
      <c r="T38" s="1131"/>
      <c r="U38" s="1131"/>
      <c r="V38" s="1132"/>
      <c r="W38" s="639" t="s">
        <v>457</v>
      </c>
      <c r="X38" s="893"/>
      <c r="Y38" s="893"/>
      <c r="Z38" s="893"/>
      <c r="AA38" s="893"/>
      <c r="AB38" s="893"/>
      <c r="AC38" s="1130">
        <f>IF('アンケート記入用'!AA53="","",'アンケート記入用'!AA53)</f>
      </c>
      <c r="AD38" s="1131"/>
      <c r="AE38" s="1131"/>
      <c r="AF38" s="1131"/>
      <c r="AG38" s="1133"/>
      <c r="AH38" s="43"/>
      <c r="AI38" s="43"/>
    </row>
    <row r="39" spans="1:34" ht="13.5">
      <c r="A39" s="109"/>
      <c r="B39" s="937" t="s">
        <v>458</v>
      </c>
      <c r="C39" s="893"/>
      <c r="D39" s="893"/>
      <c r="E39" s="893"/>
      <c r="F39" s="893"/>
      <c r="G39" s="893"/>
      <c r="H39" s="893"/>
      <c r="I39" s="894"/>
      <c r="J39" s="1122">
        <f>IF('アンケート記入用'!K57="","",'アンケート記入用'!K57)</f>
      </c>
      <c r="K39" s="1123"/>
      <c r="L39" s="1123"/>
      <c r="M39" s="1123"/>
      <c r="N39" s="1123"/>
      <c r="O39" s="1123"/>
      <c r="P39" s="1123"/>
      <c r="Q39" s="1123"/>
      <c r="R39" s="1123"/>
      <c r="S39" s="1134"/>
      <c r="T39" s="639" t="s">
        <v>459</v>
      </c>
      <c r="U39" s="893"/>
      <c r="V39" s="893"/>
      <c r="W39" s="893"/>
      <c r="X39" s="941"/>
      <c r="Y39" s="942"/>
      <c r="Z39" s="1122">
        <f>IF('アンケート記入用'!X57="","",'アンケート記入用'!X57)</f>
      </c>
      <c r="AA39" s="1123"/>
      <c r="AB39" s="1123"/>
      <c r="AC39" s="1123"/>
      <c r="AD39" s="1123"/>
      <c r="AE39" s="1123"/>
      <c r="AF39" s="1123"/>
      <c r="AG39" s="1071"/>
      <c r="AH39" s="43"/>
    </row>
    <row r="40" spans="1:35" ht="13.5">
      <c r="A40" s="109"/>
      <c r="B40" s="944" t="s">
        <v>460</v>
      </c>
      <c r="C40" s="883"/>
      <c r="D40" s="883"/>
      <c r="E40" s="883"/>
      <c r="F40" s="883"/>
      <c r="G40" s="883"/>
      <c r="H40" s="884"/>
      <c r="I40" s="1119">
        <f>IF('アンケート記入用'!K60="","",'アンケート記入用'!K60)</f>
      </c>
      <c r="J40" s="1120"/>
      <c r="K40" s="1120"/>
      <c r="L40" s="1120"/>
      <c r="M40" s="1120"/>
      <c r="N40" s="1120"/>
      <c r="O40" s="1120"/>
      <c r="P40" s="1120"/>
      <c r="Q40" s="1120"/>
      <c r="R40" s="1120"/>
      <c r="S40" s="1120"/>
      <c r="T40" s="1120"/>
      <c r="U40" s="1120"/>
      <c r="V40" s="1121"/>
      <c r="W40" s="642" t="s">
        <v>461</v>
      </c>
      <c r="X40" s="883"/>
      <c r="Y40" s="883"/>
      <c r="Z40" s="883"/>
      <c r="AA40" s="883"/>
      <c r="AB40" s="883"/>
      <c r="AC40" s="1122">
        <f>IF('アンケート記入用'!AA60="","",'アンケート記入用'!AA60)</f>
      </c>
      <c r="AD40" s="1123"/>
      <c r="AE40" s="1123"/>
      <c r="AF40" s="1123"/>
      <c r="AG40" s="1071"/>
      <c r="AH40" s="42"/>
      <c r="AI40" s="42"/>
    </row>
    <row r="41" spans="1:35" ht="13.5">
      <c r="A41" s="109"/>
      <c r="B41" s="937" t="s">
        <v>462</v>
      </c>
      <c r="C41" s="893"/>
      <c r="D41" s="893"/>
      <c r="E41" s="893"/>
      <c r="F41" s="893"/>
      <c r="G41" s="893"/>
      <c r="H41" s="893"/>
      <c r="I41" s="894"/>
      <c r="J41" s="1128">
        <f>IF('アンケート記入用'!K64="","",'アンケート記入用'!K64)</f>
      </c>
      <c r="K41" s="1026"/>
      <c r="L41" s="1026"/>
      <c r="M41" s="1026"/>
      <c r="N41" s="1026"/>
      <c r="O41" s="1026"/>
      <c r="P41" s="1026"/>
      <c r="Q41" s="1026"/>
      <c r="R41" s="1026"/>
      <c r="S41" s="1129"/>
      <c r="T41" s="639" t="s">
        <v>463</v>
      </c>
      <c r="U41" s="893"/>
      <c r="V41" s="893"/>
      <c r="W41" s="893"/>
      <c r="X41" s="941"/>
      <c r="Y41" s="942"/>
      <c r="Z41" s="1122">
        <f>IF('アンケート記入用'!X64="","",'アンケート記入用'!X64)</f>
      </c>
      <c r="AA41" s="1123"/>
      <c r="AB41" s="1123"/>
      <c r="AC41" s="1123"/>
      <c r="AD41" s="1123"/>
      <c r="AE41" s="1123"/>
      <c r="AF41" s="1123"/>
      <c r="AG41" s="1071"/>
      <c r="AH41" s="42"/>
      <c r="AI41" s="42"/>
    </row>
    <row r="42" spans="1:34" ht="13.5">
      <c r="A42" s="113"/>
      <c r="B42" s="944" t="s">
        <v>464</v>
      </c>
      <c r="C42" s="883"/>
      <c r="D42" s="883"/>
      <c r="E42" s="883"/>
      <c r="F42" s="883"/>
      <c r="G42" s="883"/>
      <c r="H42" s="884"/>
      <c r="I42" s="1119">
        <f>IF('アンケート記入用'!K68="","",'アンケート記入用'!K68)</f>
      </c>
      <c r="J42" s="1120"/>
      <c r="K42" s="1120"/>
      <c r="L42" s="1120"/>
      <c r="M42" s="1120"/>
      <c r="N42" s="1120"/>
      <c r="O42" s="1120"/>
      <c r="P42" s="1120"/>
      <c r="Q42" s="1120"/>
      <c r="R42" s="1120"/>
      <c r="S42" s="1120"/>
      <c r="T42" s="1120"/>
      <c r="U42" s="1120"/>
      <c r="V42" s="1121"/>
      <c r="W42" s="642" t="s">
        <v>465</v>
      </c>
      <c r="X42" s="883"/>
      <c r="Y42" s="883"/>
      <c r="Z42" s="883"/>
      <c r="AA42" s="883"/>
      <c r="AB42" s="883"/>
      <c r="AC42" s="1122">
        <f>IF('アンケート記入用'!AA68="","",'アンケート記入用'!AA68)</f>
      </c>
      <c r="AD42" s="1123"/>
      <c r="AE42" s="1123"/>
      <c r="AF42" s="1123"/>
      <c r="AG42" s="1071"/>
      <c r="AH42" s="42"/>
    </row>
    <row r="43" spans="1:34" ht="13.5">
      <c r="A43" s="115"/>
      <c r="B43" s="543" t="s">
        <v>466</v>
      </c>
      <c r="C43" s="715"/>
      <c r="D43" s="715"/>
      <c r="E43" s="715"/>
      <c r="F43" s="715"/>
      <c r="G43" s="715"/>
      <c r="H43" s="715"/>
      <c r="I43" s="948"/>
      <c r="J43" s="1124">
        <f>IF('アンケート記入用'!K72="","",'アンケート記入用'!K72)</f>
      </c>
      <c r="K43" s="1125"/>
      <c r="L43" s="1125"/>
      <c r="M43" s="1125"/>
      <c r="N43" s="1125"/>
      <c r="O43" s="1125"/>
      <c r="P43" s="1125"/>
      <c r="Q43" s="1125"/>
      <c r="R43" s="1125"/>
      <c r="S43" s="1126"/>
      <c r="T43" s="864" t="s">
        <v>467</v>
      </c>
      <c r="U43" s="715"/>
      <c r="V43" s="715"/>
      <c r="W43" s="715"/>
      <c r="X43" s="952"/>
      <c r="Y43" s="953"/>
      <c r="Z43" s="1124">
        <f>IF('アンケート記入用'!X72="","",'アンケート記入用'!X72)</f>
      </c>
      <c r="AA43" s="1125"/>
      <c r="AB43" s="1125"/>
      <c r="AC43" s="1125"/>
      <c r="AD43" s="1125"/>
      <c r="AE43" s="1125"/>
      <c r="AF43" s="1125"/>
      <c r="AG43" s="1127"/>
      <c r="AH43" s="42"/>
    </row>
    <row r="44" spans="1:35" ht="9.75" customHeight="1">
      <c r="A44" s="124"/>
      <c r="B44" s="43"/>
      <c r="C44" s="43"/>
      <c r="D44" s="43"/>
      <c r="E44" s="43"/>
      <c r="F44" s="43"/>
      <c r="G44" s="43"/>
      <c r="H44" s="43"/>
      <c r="I44" s="43"/>
      <c r="J44" s="43"/>
      <c r="K44" s="42"/>
      <c r="L44" s="42"/>
      <c r="M44" s="42"/>
      <c r="N44" s="42"/>
      <c r="O44" s="42"/>
      <c r="P44" s="42"/>
      <c r="Q44" s="43"/>
      <c r="R44" s="43"/>
      <c r="S44" s="43"/>
      <c r="T44" s="43"/>
      <c r="U44" s="43"/>
      <c r="V44" s="43"/>
      <c r="W44" s="43"/>
      <c r="X44" s="43"/>
      <c r="Y44" s="43"/>
      <c r="Z44" s="43"/>
      <c r="AA44" s="42"/>
      <c r="AB44" s="42"/>
      <c r="AC44" s="42"/>
      <c r="AD44" s="42"/>
      <c r="AE44" s="42"/>
      <c r="AF44" s="42"/>
      <c r="AG44" s="42"/>
      <c r="AH44" s="42"/>
      <c r="AI44" s="42"/>
    </row>
    <row r="45" spans="1:34" ht="13.5">
      <c r="A45" s="125" t="s">
        <v>468</v>
      </c>
      <c r="B45" s="955" t="s">
        <v>80</v>
      </c>
      <c r="C45" s="1117"/>
      <c r="D45" s="1117"/>
      <c r="E45" s="1117"/>
      <c r="F45" s="1117"/>
      <c r="G45" s="1117"/>
      <c r="H45" s="1117"/>
      <c r="I45" s="1117"/>
      <c r="J45" s="1117"/>
      <c r="K45" s="1117"/>
      <c r="L45" s="1117"/>
      <c r="M45" s="1117"/>
      <c r="N45" s="1117"/>
      <c r="O45" s="1118"/>
      <c r="P45" s="957" t="s">
        <v>81</v>
      </c>
      <c r="Q45" s="958"/>
      <c r="R45" s="956" t="s">
        <v>228</v>
      </c>
      <c r="S45" s="956"/>
      <c r="T45" s="956"/>
      <c r="U45" s="959"/>
      <c r="V45" s="956" t="s">
        <v>469</v>
      </c>
      <c r="W45" s="956"/>
      <c r="X45" s="956"/>
      <c r="Y45" s="959"/>
      <c r="Z45" s="956" t="s">
        <v>470</v>
      </c>
      <c r="AA45" s="956"/>
      <c r="AB45" s="956"/>
      <c r="AC45" s="959"/>
      <c r="AD45" s="956" t="s">
        <v>471</v>
      </c>
      <c r="AE45" s="956"/>
      <c r="AF45" s="956"/>
      <c r="AG45" s="959"/>
      <c r="AH45" s="42"/>
    </row>
    <row r="46" spans="1:35" ht="13.5">
      <c r="A46" s="126" t="s">
        <v>491</v>
      </c>
      <c r="B46" s="127" t="s">
        <v>83</v>
      </c>
      <c r="C46" s="127"/>
      <c r="D46" s="127"/>
      <c r="E46" s="127"/>
      <c r="F46" s="127"/>
      <c r="G46" s="127"/>
      <c r="H46" s="127"/>
      <c r="I46" s="127"/>
      <c r="J46" s="122"/>
      <c r="K46" s="128"/>
      <c r="L46" s="127"/>
      <c r="M46" s="127"/>
      <c r="N46" s="1109"/>
      <c r="O46" s="1109"/>
      <c r="P46" s="1110" t="s">
        <v>472</v>
      </c>
      <c r="Q46" s="807"/>
      <c r="R46" s="1111">
        <f>IF('アンケート記入用'!N82="","",'アンケート記入用'!N82)</f>
      </c>
      <c r="S46" s="1112"/>
      <c r="T46" s="1112"/>
      <c r="U46" s="1113"/>
      <c r="V46" s="1114">
        <f>IF('アンケート記入用'!S82="","",'アンケート記入用'!S82)</f>
      </c>
      <c r="W46" s="1115"/>
      <c r="X46" s="1115"/>
      <c r="Y46" s="1116"/>
      <c r="Z46" s="1114">
        <f>IF('アンケート記入用'!X82="","",'アンケート記入用'!X82)</f>
      </c>
      <c r="AA46" s="1115"/>
      <c r="AB46" s="1115"/>
      <c r="AC46" s="1116"/>
      <c r="AD46" s="1114">
        <f>IF('アンケート記入用'!AC82="","",'アンケート記入用'!AC82)</f>
      </c>
      <c r="AE46" s="1115"/>
      <c r="AF46" s="1115"/>
      <c r="AG46" s="1116"/>
      <c r="AH46" s="42"/>
      <c r="AI46" s="42"/>
    </row>
    <row r="47" spans="1:35" ht="13.5">
      <c r="A47" s="129" t="s">
        <v>492</v>
      </c>
      <c r="B47" s="130" t="s">
        <v>86</v>
      </c>
      <c r="C47" s="131"/>
      <c r="D47" s="131"/>
      <c r="E47" s="131"/>
      <c r="F47" s="131"/>
      <c r="G47" s="131"/>
      <c r="H47" s="131"/>
      <c r="I47" s="131"/>
      <c r="J47" s="114"/>
      <c r="K47" s="132"/>
      <c r="L47" s="131"/>
      <c r="M47" s="131"/>
      <c r="N47" s="131"/>
      <c r="O47" s="131"/>
      <c r="P47" s="1106" t="s">
        <v>473</v>
      </c>
      <c r="Q47" s="1107"/>
      <c r="R47" s="1032">
        <f>IF('アンケート記入用'!N84="","",'アンケート記入用'!N84)</f>
      </c>
      <c r="S47" s="1033"/>
      <c r="T47" s="1033"/>
      <c r="U47" s="1034"/>
      <c r="V47" s="1035">
        <f>IF('アンケート記入用'!S84="","",'アンケート記入用'!S84)</f>
      </c>
      <c r="W47" s="1036"/>
      <c r="X47" s="1036"/>
      <c r="Y47" s="1037"/>
      <c r="Z47" s="1035">
        <f>IF('アンケート記入用'!X84="","",'アンケート記入用'!X84)</f>
      </c>
      <c r="AA47" s="1036"/>
      <c r="AB47" s="1036"/>
      <c r="AC47" s="1037"/>
      <c r="AD47" s="1035">
        <f>IF('アンケート記入用'!AC84="","",'アンケート記入用'!AC84)</f>
      </c>
      <c r="AE47" s="1036"/>
      <c r="AF47" s="1036"/>
      <c r="AG47" s="1037"/>
      <c r="AH47" s="42"/>
      <c r="AI47" s="42"/>
    </row>
    <row r="48" spans="1:35" ht="13.5">
      <c r="A48" s="129" t="s">
        <v>493</v>
      </c>
      <c r="B48" s="134" t="s">
        <v>88</v>
      </c>
      <c r="C48" s="134"/>
      <c r="D48" s="134"/>
      <c r="E48" s="134"/>
      <c r="F48" s="134"/>
      <c r="G48" s="134"/>
      <c r="H48" s="134"/>
      <c r="I48" s="134"/>
      <c r="J48" s="171"/>
      <c r="K48" s="136"/>
      <c r="L48" s="134"/>
      <c r="M48" s="134"/>
      <c r="N48" s="134"/>
      <c r="O48" s="134"/>
      <c r="P48" s="1015" t="s">
        <v>135</v>
      </c>
      <c r="Q48" s="851"/>
      <c r="R48" s="1061">
        <f>IF('アンケート記入用'!N92="","",'アンケート記入用'!N92)</f>
      </c>
      <c r="S48" s="1062"/>
      <c r="T48" s="1062"/>
      <c r="U48" s="1063"/>
      <c r="V48" s="1029">
        <f>IF('アンケート記入用'!S92="","",'アンケート記入用'!S92)</f>
      </c>
      <c r="W48" s="1030"/>
      <c r="X48" s="1030"/>
      <c r="Y48" s="1031"/>
      <c r="Z48" s="1029">
        <f>IF('アンケート記入用'!X92="","",'アンケート記入用'!X92)</f>
      </c>
      <c r="AA48" s="1030"/>
      <c r="AB48" s="1030"/>
      <c r="AC48" s="1031"/>
      <c r="AD48" s="1029">
        <f>IF('アンケート記入用'!AC92="","",'アンケート記入用'!AC92)</f>
      </c>
      <c r="AE48" s="1030"/>
      <c r="AF48" s="1030"/>
      <c r="AG48" s="1031"/>
      <c r="AH48" s="42"/>
      <c r="AI48" s="42"/>
    </row>
    <row r="49" spans="1:39" ht="12">
      <c r="A49" s="129" t="s">
        <v>494</v>
      </c>
      <c r="B49" s="130" t="s">
        <v>91</v>
      </c>
      <c r="C49" s="130"/>
      <c r="D49" s="130"/>
      <c r="E49" s="130"/>
      <c r="F49" s="130"/>
      <c r="G49" s="130"/>
      <c r="H49" s="130"/>
      <c r="I49" s="130"/>
      <c r="J49" s="92"/>
      <c r="K49" s="132"/>
      <c r="L49" s="130"/>
      <c r="M49" s="130"/>
      <c r="N49" s="130"/>
      <c r="O49" s="130"/>
      <c r="P49" s="978" t="s">
        <v>135</v>
      </c>
      <c r="Q49" s="977"/>
      <c r="R49" s="1032">
        <f>IF('アンケート記入用'!N94="","",'アンケート記入用'!N94)</f>
      </c>
      <c r="S49" s="1033"/>
      <c r="T49" s="1033"/>
      <c r="U49" s="1034"/>
      <c r="V49" s="1035">
        <f>IF('アンケート記入用'!S94="","",'アンケート記入用'!S94)</f>
      </c>
      <c r="W49" s="1036"/>
      <c r="X49" s="1036"/>
      <c r="Y49" s="1037"/>
      <c r="Z49" s="1035">
        <f>IF('アンケート記入用'!X94="","",'アンケート記入用'!X94)</f>
      </c>
      <c r="AA49" s="1036"/>
      <c r="AB49" s="1036"/>
      <c r="AC49" s="1037"/>
      <c r="AD49" s="1035">
        <f>IF('アンケート記入用'!AC94="","",'アンケート記入用'!AC94)</f>
      </c>
      <c r="AE49" s="1036"/>
      <c r="AF49" s="1036"/>
      <c r="AG49" s="1037"/>
      <c r="AH49" s="42"/>
      <c r="AI49" s="42"/>
      <c r="AM49" s="3"/>
    </row>
    <row r="50" spans="1:39" ht="13.5" customHeight="1">
      <c r="A50" s="129" t="s">
        <v>495</v>
      </c>
      <c r="B50" s="133" t="s">
        <v>501</v>
      </c>
      <c r="C50" s="134"/>
      <c r="D50" s="134"/>
      <c r="E50" s="134"/>
      <c r="F50" s="134"/>
      <c r="G50" s="134"/>
      <c r="H50" s="134"/>
      <c r="I50" s="134"/>
      <c r="J50" s="171"/>
      <c r="K50" s="136"/>
      <c r="L50" s="134"/>
      <c r="M50" s="134"/>
      <c r="N50" s="134"/>
      <c r="O50" s="134"/>
      <c r="P50" s="1015" t="s">
        <v>135</v>
      </c>
      <c r="Q50" s="943"/>
      <c r="R50" s="1061" t="e">
        <f>IF(アンケート記入用!#REF!="","",アンケート記入用!#REF!)</f>
        <v>#REF!</v>
      </c>
      <c r="S50" s="1062"/>
      <c r="T50" s="1062"/>
      <c r="U50" s="1063"/>
      <c r="V50" s="1029" t="e">
        <f>IF(アンケート記入用!#REF!="","",アンケート記入用!#REF!)</f>
        <v>#REF!</v>
      </c>
      <c r="W50" s="1030"/>
      <c r="X50" s="1030"/>
      <c r="Y50" s="1031"/>
      <c r="Z50" s="1029" t="e">
        <f>IF(アンケート記入用!#REF!="","",アンケート記入用!#REF!)</f>
        <v>#REF!</v>
      </c>
      <c r="AA50" s="1030"/>
      <c r="AB50" s="1030"/>
      <c r="AC50" s="1031"/>
      <c r="AD50" s="1029" t="e">
        <f>IF(アンケート記入用!#REF!="","",アンケート記入用!#REF!)</f>
        <v>#REF!</v>
      </c>
      <c r="AE50" s="1030"/>
      <c r="AF50" s="1030"/>
      <c r="AG50" s="1031"/>
      <c r="AH50" s="42"/>
      <c r="AI50" s="42"/>
      <c r="AM50" s="3"/>
    </row>
    <row r="51" spans="1:35" ht="13.5">
      <c r="A51" s="129" t="s">
        <v>94</v>
      </c>
      <c r="B51" s="11" t="s">
        <v>474</v>
      </c>
      <c r="C51" s="130"/>
      <c r="D51" s="130"/>
      <c r="E51" s="130"/>
      <c r="F51" s="130"/>
      <c r="G51" s="130"/>
      <c r="H51" s="130"/>
      <c r="I51" s="130"/>
      <c r="J51" s="92"/>
      <c r="K51" s="132"/>
      <c r="L51" s="130"/>
      <c r="M51" s="130"/>
      <c r="N51" s="130"/>
      <c r="O51" s="130"/>
      <c r="P51" s="937"/>
      <c r="Q51" s="1108"/>
      <c r="R51" s="1032">
        <f>IF('アンケート記入用'!N96="","",'アンケート記入用'!N96)</f>
      </c>
      <c r="S51" s="1033"/>
      <c r="T51" s="1033"/>
      <c r="U51" s="1034"/>
      <c r="V51" s="1035">
        <f>IF('アンケート記入用'!S96="","",'アンケート記入用'!S96)</f>
      </c>
      <c r="W51" s="1036"/>
      <c r="X51" s="1036"/>
      <c r="Y51" s="1037"/>
      <c r="Z51" s="1035">
        <f>IF('アンケート記入用'!X96="","",'アンケート記入用'!X96)</f>
      </c>
      <c r="AA51" s="1036"/>
      <c r="AB51" s="1036"/>
      <c r="AC51" s="1037"/>
      <c r="AD51" s="1035">
        <f>IF('アンケート記入用'!AC96="","",'アンケート記入用'!AC96)</f>
      </c>
      <c r="AE51" s="1036"/>
      <c r="AF51" s="1036"/>
      <c r="AG51" s="1037"/>
      <c r="AH51" s="42"/>
      <c r="AI51" s="42"/>
    </row>
    <row r="52" spans="1:35" ht="13.5">
      <c r="A52" s="129" t="s">
        <v>96</v>
      </c>
      <c r="B52" s="133" t="s">
        <v>97</v>
      </c>
      <c r="C52" s="134"/>
      <c r="D52" s="134"/>
      <c r="E52" s="134"/>
      <c r="F52" s="134"/>
      <c r="G52" s="134"/>
      <c r="H52" s="134"/>
      <c r="I52" s="134"/>
      <c r="J52" s="171"/>
      <c r="K52" s="136"/>
      <c r="L52" s="134"/>
      <c r="M52" s="134"/>
      <c r="N52" s="134"/>
      <c r="O52" s="134"/>
      <c r="P52" s="1049" t="s">
        <v>98</v>
      </c>
      <c r="Q52" s="1050"/>
      <c r="R52" s="1061">
        <f>IF('アンケート記入用'!N98="","",'アンケート記入用'!N98)</f>
      </c>
      <c r="S52" s="1062"/>
      <c r="T52" s="1062"/>
      <c r="U52" s="1063"/>
      <c r="V52" s="1029">
        <f>IF('アンケート記入用'!S98="","",'アンケート記入用'!S98)</f>
      </c>
      <c r="W52" s="1030"/>
      <c r="X52" s="1030"/>
      <c r="Y52" s="1031"/>
      <c r="Z52" s="1029">
        <f>IF('アンケート記入用'!X98="","",'アンケート記入用'!X98)</f>
      </c>
      <c r="AA52" s="1030"/>
      <c r="AB52" s="1030"/>
      <c r="AC52" s="1031"/>
      <c r="AD52" s="1029">
        <f>IF('アンケート記入用'!AC98="","",'アンケート記入用'!AC98)</f>
      </c>
      <c r="AE52" s="1030"/>
      <c r="AF52" s="1030"/>
      <c r="AG52" s="1031"/>
      <c r="AH52" s="42"/>
      <c r="AI52" s="42"/>
    </row>
    <row r="53" spans="1:35" ht="13.5">
      <c r="A53" s="129" t="s">
        <v>99</v>
      </c>
      <c r="B53" s="11" t="s">
        <v>100</v>
      </c>
      <c r="C53" s="130"/>
      <c r="D53" s="130"/>
      <c r="E53" s="130"/>
      <c r="F53" s="130"/>
      <c r="G53" s="130"/>
      <c r="H53" s="130"/>
      <c r="I53" s="130"/>
      <c r="J53" s="92"/>
      <c r="K53" s="132"/>
      <c r="L53" s="130"/>
      <c r="M53" s="130"/>
      <c r="N53" s="1105"/>
      <c r="O53" s="1105"/>
      <c r="P53" s="978" t="s">
        <v>98</v>
      </c>
      <c r="Q53" s="977"/>
      <c r="R53" s="1032">
        <f>IF('アンケート記入用'!N100="","",'アンケート記入用'!N100)</f>
      </c>
      <c r="S53" s="1033"/>
      <c r="T53" s="1033"/>
      <c r="U53" s="1034"/>
      <c r="V53" s="1035">
        <f>IF('アンケート記入用'!S100="","",'アンケート記入用'!S100)</f>
      </c>
      <c r="W53" s="1036"/>
      <c r="X53" s="1036"/>
      <c r="Y53" s="1037"/>
      <c r="Z53" s="1035">
        <f>IF('アンケート記入用'!X100="","",'アンケート記入用'!X100)</f>
      </c>
      <c r="AA53" s="1036"/>
      <c r="AB53" s="1036"/>
      <c r="AC53" s="1037"/>
      <c r="AD53" s="1035">
        <f>IF('アンケート記入用'!AC100="","",'アンケート記入用'!AC100)</f>
      </c>
      <c r="AE53" s="1036"/>
      <c r="AF53" s="1036"/>
      <c r="AG53" s="1037"/>
      <c r="AH53" s="42"/>
      <c r="AI53" s="42"/>
    </row>
    <row r="54" spans="1:35" ht="13.5">
      <c r="A54" s="129" t="s">
        <v>101</v>
      </c>
      <c r="B54" s="172" t="s">
        <v>102</v>
      </c>
      <c r="C54" s="134"/>
      <c r="D54" s="134"/>
      <c r="E54" s="134"/>
      <c r="F54" s="134"/>
      <c r="G54" s="134"/>
      <c r="H54" s="134"/>
      <c r="I54" s="134"/>
      <c r="J54" s="171"/>
      <c r="K54" s="136"/>
      <c r="L54" s="134"/>
      <c r="M54" s="134"/>
      <c r="N54" s="1026"/>
      <c r="O54" s="1027"/>
      <c r="P54" s="1015" t="s">
        <v>475</v>
      </c>
      <c r="Q54" s="851"/>
      <c r="R54" s="1061">
        <f>IF('アンケート記入用'!N108="","",'アンケート記入用'!N108)</f>
      </c>
      <c r="S54" s="1062"/>
      <c r="T54" s="1062"/>
      <c r="U54" s="1063"/>
      <c r="V54" s="1029">
        <f>IF('アンケート記入用'!S108="","",'アンケート記入用'!S108)</f>
      </c>
      <c r="W54" s="1030"/>
      <c r="X54" s="1030"/>
      <c r="Y54" s="1031"/>
      <c r="Z54" s="1029">
        <f>IF('アンケート記入用'!X108="","",'アンケート記入用'!X108)</f>
      </c>
      <c r="AA54" s="1030"/>
      <c r="AB54" s="1030"/>
      <c r="AC54" s="1031"/>
      <c r="AD54" s="1029">
        <f>IF('アンケート記入用'!AC108="","",'アンケート記入用'!AC108)</f>
      </c>
      <c r="AE54" s="1030"/>
      <c r="AF54" s="1030"/>
      <c r="AG54" s="1031"/>
      <c r="AH54" s="42"/>
      <c r="AI54" s="42"/>
    </row>
    <row r="55" spans="1:35" ht="13.5">
      <c r="A55" s="129" t="s">
        <v>103</v>
      </c>
      <c r="B55" s="130" t="s">
        <v>104</v>
      </c>
      <c r="C55" s="130"/>
      <c r="D55" s="130"/>
      <c r="E55" s="140"/>
      <c r="F55" s="130"/>
      <c r="G55" s="130"/>
      <c r="H55" s="130"/>
      <c r="I55" s="130"/>
      <c r="J55" s="130"/>
      <c r="K55" s="132"/>
      <c r="L55" s="130"/>
      <c r="M55" s="130"/>
      <c r="N55" s="130"/>
      <c r="O55" s="130"/>
      <c r="P55" s="978" t="s">
        <v>476</v>
      </c>
      <c r="Q55" s="977"/>
      <c r="R55" s="1032">
        <f>IF('アンケート記入用'!N110="","",'アンケート記入用'!N110)</f>
      </c>
      <c r="S55" s="1033"/>
      <c r="T55" s="1033"/>
      <c r="U55" s="1034"/>
      <c r="V55" s="1035">
        <f>IF('アンケート記入用'!S110="","",'アンケート記入用'!S110)</f>
      </c>
      <c r="W55" s="1036"/>
      <c r="X55" s="1036"/>
      <c r="Y55" s="1037"/>
      <c r="Z55" s="1035">
        <f>IF('アンケート記入用'!X110="","",'アンケート記入用'!X110)</f>
      </c>
      <c r="AA55" s="1036"/>
      <c r="AB55" s="1036"/>
      <c r="AC55" s="1037"/>
      <c r="AD55" s="1035">
        <f>IF('アンケート記入用'!AC110="","",'アンケート記入用'!AC110)</f>
      </c>
      <c r="AE55" s="1036"/>
      <c r="AF55" s="1036"/>
      <c r="AG55" s="1037"/>
      <c r="AH55" s="42"/>
      <c r="AI55" s="42"/>
    </row>
    <row r="56" spans="1:35" ht="13.5">
      <c r="A56" s="129" t="s">
        <v>496</v>
      </c>
      <c r="B56" s="134" t="s">
        <v>107</v>
      </c>
      <c r="C56" s="134"/>
      <c r="D56" s="134"/>
      <c r="E56" s="173"/>
      <c r="F56" s="134"/>
      <c r="G56" s="134"/>
      <c r="H56" s="134"/>
      <c r="I56" s="134"/>
      <c r="J56" s="134"/>
      <c r="K56" s="136"/>
      <c r="L56" s="134"/>
      <c r="M56" s="134"/>
      <c r="N56" s="134"/>
      <c r="O56" s="134"/>
      <c r="P56" s="1015" t="s">
        <v>98</v>
      </c>
      <c r="Q56" s="851"/>
      <c r="R56" s="1061">
        <f>IF('アンケート記入用'!N112="","",'アンケート記入用'!N112)</f>
      </c>
      <c r="S56" s="1062"/>
      <c r="T56" s="1062"/>
      <c r="U56" s="1063"/>
      <c r="V56" s="1029">
        <f>IF('アンケート記入用'!S112="","",'アンケート記入用'!S112)</f>
      </c>
      <c r="W56" s="1030"/>
      <c r="X56" s="1030"/>
      <c r="Y56" s="1031"/>
      <c r="Z56" s="1029">
        <f>IF('アンケート記入用'!X112="","",'アンケート記入用'!X112)</f>
      </c>
      <c r="AA56" s="1030"/>
      <c r="AB56" s="1030"/>
      <c r="AC56" s="1031"/>
      <c r="AD56" s="1029">
        <f>IF('アンケート記入用'!AC112="","",'アンケート記入用'!AC112)</f>
      </c>
      <c r="AE56" s="1030"/>
      <c r="AF56" s="1030"/>
      <c r="AG56" s="1031"/>
      <c r="AH56" s="42"/>
      <c r="AI56" s="42"/>
    </row>
    <row r="57" spans="1:35" ht="13.5">
      <c r="A57" s="129" t="s">
        <v>108</v>
      </c>
      <c r="B57" s="130" t="s">
        <v>109</v>
      </c>
      <c r="C57" s="130"/>
      <c r="D57" s="130"/>
      <c r="E57" s="140"/>
      <c r="F57" s="130"/>
      <c r="G57" s="130"/>
      <c r="H57" s="130"/>
      <c r="I57" s="130"/>
      <c r="J57" s="130"/>
      <c r="K57" s="132"/>
      <c r="L57" s="130"/>
      <c r="M57" s="130"/>
      <c r="N57" s="130"/>
      <c r="O57" s="130"/>
      <c r="P57" s="978" t="s">
        <v>477</v>
      </c>
      <c r="Q57" s="977"/>
      <c r="R57" s="1032">
        <f>IF('アンケート記入用'!N114="","",'アンケート記入用'!N114)</f>
      </c>
      <c r="S57" s="1033"/>
      <c r="T57" s="1033"/>
      <c r="U57" s="1034"/>
      <c r="V57" s="1035">
        <f>IF('アンケート記入用'!S114="","",'アンケート記入用'!S114)</f>
      </c>
      <c r="W57" s="1036"/>
      <c r="X57" s="1036"/>
      <c r="Y57" s="1037"/>
      <c r="Z57" s="1035">
        <f>IF('アンケート記入用'!X114="","",'アンケート記入用'!X114)</f>
      </c>
      <c r="AA57" s="1036"/>
      <c r="AB57" s="1036"/>
      <c r="AC57" s="1037"/>
      <c r="AD57" s="1035">
        <f>IF('アンケート記入用'!AC114="","",'アンケート記入用'!AC114)</f>
      </c>
      <c r="AE57" s="1036"/>
      <c r="AF57" s="1036"/>
      <c r="AG57" s="1037"/>
      <c r="AH57" s="42"/>
      <c r="AI57" s="42"/>
    </row>
    <row r="58" spans="1:35" ht="13.5">
      <c r="A58" s="129" t="s">
        <v>111</v>
      </c>
      <c r="B58" s="134" t="s">
        <v>112</v>
      </c>
      <c r="C58" s="134"/>
      <c r="D58" s="134"/>
      <c r="E58" s="173"/>
      <c r="F58" s="174"/>
      <c r="G58" s="134"/>
      <c r="H58" s="134"/>
      <c r="I58" s="134"/>
      <c r="J58" s="134"/>
      <c r="K58" s="175"/>
      <c r="L58" s="134"/>
      <c r="M58" s="134"/>
      <c r="N58" s="134"/>
      <c r="O58" s="134"/>
      <c r="P58" s="1015" t="s">
        <v>477</v>
      </c>
      <c r="Q58" s="851"/>
      <c r="R58" s="1061" t="e">
        <f>IF(アンケート記入用!#REF!="","",アンケート記入用!#REF!)</f>
        <v>#REF!</v>
      </c>
      <c r="S58" s="1062"/>
      <c r="T58" s="1062"/>
      <c r="U58" s="1063"/>
      <c r="V58" s="1029" t="e">
        <f>IF(アンケート記入用!#REF!="","",アンケート記入用!#REF!)</f>
        <v>#REF!</v>
      </c>
      <c r="W58" s="1030"/>
      <c r="X58" s="1030"/>
      <c r="Y58" s="1031"/>
      <c r="Z58" s="1029" t="e">
        <f>IF(アンケート記入用!#REF!="","",アンケート記入用!#REF!)</f>
        <v>#REF!</v>
      </c>
      <c r="AA58" s="1030"/>
      <c r="AB58" s="1030"/>
      <c r="AC58" s="1031"/>
      <c r="AD58" s="1029" t="e">
        <f>IF(アンケート記入用!#REF!="","",アンケート記入用!#REF!)</f>
        <v>#REF!</v>
      </c>
      <c r="AE58" s="1030"/>
      <c r="AF58" s="1030"/>
      <c r="AG58" s="1031"/>
      <c r="AH58" s="42"/>
      <c r="AI58" s="42"/>
    </row>
    <row r="59" spans="1:35" ht="13.5">
      <c r="A59" s="129" t="s">
        <v>497</v>
      </c>
      <c r="B59" s="130" t="s">
        <v>114</v>
      </c>
      <c r="C59" s="130"/>
      <c r="D59" s="130"/>
      <c r="E59" s="140"/>
      <c r="F59" s="130"/>
      <c r="G59" s="130"/>
      <c r="H59" s="130"/>
      <c r="I59" s="130"/>
      <c r="J59" s="130"/>
      <c r="K59" s="132"/>
      <c r="L59" s="130"/>
      <c r="M59" s="130"/>
      <c r="N59" s="130"/>
      <c r="O59" s="130"/>
      <c r="P59" s="978" t="s">
        <v>478</v>
      </c>
      <c r="Q59" s="977"/>
      <c r="R59" s="1032" t="e">
        <f>IF(アンケート記入用!#REF!="","",アンケート記入用!#REF!)</f>
        <v>#REF!</v>
      </c>
      <c r="S59" s="1033"/>
      <c r="T59" s="1033"/>
      <c r="U59" s="1034"/>
      <c r="V59" s="1035" t="e">
        <f>IF(アンケート記入用!#REF!="","",アンケート記入用!#REF!)</f>
        <v>#REF!</v>
      </c>
      <c r="W59" s="1036"/>
      <c r="X59" s="1036"/>
      <c r="Y59" s="1037"/>
      <c r="Z59" s="1035" t="e">
        <f>IF(アンケート記入用!#REF!="","",アンケート記入用!#REF!)</f>
        <v>#REF!</v>
      </c>
      <c r="AA59" s="1036"/>
      <c r="AB59" s="1036"/>
      <c r="AC59" s="1037"/>
      <c r="AD59" s="1035" t="e">
        <f>IF(アンケート記入用!#REF!="","",アンケート記入用!#REF!)</f>
        <v>#REF!</v>
      </c>
      <c r="AE59" s="1036"/>
      <c r="AF59" s="1036"/>
      <c r="AG59" s="1037"/>
      <c r="AH59" s="42"/>
      <c r="AI59" s="42"/>
    </row>
    <row r="60" spans="1:35" ht="13.5">
      <c r="A60" s="129" t="s">
        <v>116</v>
      </c>
      <c r="B60" s="134" t="s">
        <v>117</v>
      </c>
      <c r="C60" s="134"/>
      <c r="D60" s="134"/>
      <c r="E60" s="173"/>
      <c r="F60" s="176"/>
      <c r="G60" s="134"/>
      <c r="H60" s="134"/>
      <c r="I60" s="134"/>
      <c r="J60" s="134"/>
      <c r="K60" s="175"/>
      <c r="L60" s="134"/>
      <c r="M60" s="134"/>
      <c r="N60" s="134"/>
      <c r="O60" s="134"/>
      <c r="P60" s="1015" t="s">
        <v>479</v>
      </c>
      <c r="Q60" s="851"/>
      <c r="R60" s="1099" t="e">
        <f>IF(帳票!#REF!="","",帳票!#REF!)</f>
        <v>#REF!</v>
      </c>
      <c r="S60" s="1100"/>
      <c r="T60" s="1100"/>
      <c r="U60" s="1101"/>
      <c r="V60" s="1102" t="e">
        <f>IF(帳票!#REF!="","",帳票!#REF!)</f>
        <v>#REF!</v>
      </c>
      <c r="W60" s="1103"/>
      <c r="X60" s="1103"/>
      <c r="Y60" s="1104"/>
      <c r="Z60" s="1102" t="e">
        <f>IF(帳票!#REF!="","",帳票!#REF!)</f>
        <v>#REF!</v>
      </c>
      <c r="AA60" s="1103"/>
      <c r="AB60" s="1103"/>
      <c r="AC60" s="1104"/>
      <c r="AD60" s="1102" t="e">
        <f>IF(帳票!#REF!="","",帳票!#REF!)</f>
        <v>#REF!</v>
      </c>
      <c r="AE60" s="1103"/>
      <c r="AF60" s="1103"/>
      <c r="AG60" s="1104"/>
      <c r="AH60" s="42"/>
      <c r="AI60" s="42"/>
    </row>
    <row r="61" spans="1:35" ht="13.5">
      <c r="A61" s="129" t="s">
        <v>119</v>
      </c>
      <c r="B61" s="130" t="s">
        <v>120</v>
      </c>
      <c r="C61" s="130"/>
      <c r="D61" s="130"/>
      <c r="E61" s="140"/>
      <c r="F61" s="141"/>
      <c r="G61" s="130"/>
      <c r="H61" s="130"/>
      <c r="I61" s="130"/>
      <c r="J61" s="130"/>
      <c r="K61" s="139"/>
      <c r="L61" s="130"/>
      <c r="M61" s="130"/>
      <c r="N61" s="130"/>
      <c r="O61" s="130"/>
      <c r="P61" s="978" t="s">
        <v>477</v>
      </c>
      <c r="Q61" s="977"/>
      <c r="R61" s="1032" t="e">
        <f>IF(アンケート記入用!#REF!="","",アンケート記入用!#REF!)</f>
        <v>#REF!</v>
      </c>
      <c r="S61" s="1033"/>
      <c r="T61" s="1033"/>
      <c r="U61" s="1034"/>
      <c r="V61" s="1035" t="e">
        <f>IF(アンケート記入用!#REF!="","",アンケート記入用!#REF!)</f>
        <v>#REF!</v>
      </c>
      <c r="W61" s="1036"/>
      <c r="X61" s="1036"/>
      <c r="Y61" s="1037"/>
      <c r="Z61" s="1035" t="e">
        <f>IF(アンケート記入用!#REF!="","",アンケート記入用!#REF!)</f>
        <v>#REF!</v>
      </c>
      <c r="AA61" s="1036"/>
      <c r="AB61" s="1036"/>
      <c r="AC61" s="1037"/>
      <c r="AD61" s="1035" t="e">
        <f>IF(アンケート記入用!#REF!="","",アンケート記入用!#REF!)</f>
        <v>#REF!</v>
      </c>
      <c r="AE61" s="1036"/>
      <c r="AF61" s="1036"/>
      <c r="AG61" s="1037"/>
      <c r="AH61" s="42"/>
      <c r="AI61" s="42"/>
    </row>
    <row r="62" spans="1:35" ht="13.5">
      <c r="A62" s="129" t="s">
        <v>121</v>
      </c>
      <c r="B62" s="134" t="s">
        <v>122</v>
      </c>
      <c r="C62" s="134"/>
      <c r="D62" s="134"/>
      <c r="E62" s="173"/>
      <c r="F62" s="176"/>
      <c r="G62" s="134"/>
      <c r="H62" s="134"/>
      <c r="I62" s="134"/>
      <c r="J62" s="134"/>
      <c r="K62" s="175"/>
      <c r="L62" s="134"/>
      <c r="M62" s="134"/>
      <c r="N62" s="134"/>
      <c r="O62" s="134"/>
      <c r="P62" s="1015" t="s">
        <v>480</v>
      </c>
      <c r="Q62" s="851"/>
      <c r="R62" s="1099" t="e">
        <f>IF(帳票!#REF!="","",帳票!#REF!)</f>
        <v>#REF!</v>
      </c>
      <c r="S62" s="1100"/>
      <c r="T62" s="1100"/>
      <c r="U62" s="1101"/>
      <c r="V62" s="1102" t="e">
        <f>IF(帳票!#REF!="","",帳票!#REF!)</f>
        <v>#REF!</v>
      </c>
      <c r="W62" s="1103"/>
      <c r="X62" s="1103"/>
      <c r="Y62" s="1104"/>
      <c r="Z62" s="1102" t="e">
        <f>IF(帳票!#REF!="","",帳票!#REF!)</f>
        <v>#REF!</v>
      </c>
      <c r="AA62" s="1103"/>
      <c r="AB62" s="1103"/>
      <c r="AC62" s="1104"/>
      <c r="AD62" s="1102" t="e">
        <f>IF(帳票!#REF!="","",帳票!#REF!)</f>
        <v>#REF!</v>
      </c>
      <c r="AE62" s="1103"/>
      <c r="AF62" s="1103"/>
      <c r="AG62" s="1104"/>
      <c r="AH62" s="42"/>
      <c r="AI62" s="42"/>
    </row>
    <row r="63" spans="1:35" ht="13.5">
      <c r="A63" s="129" t="s">
        <v>498</v>
      </c>
      <c r="B63" s="143" t="s">
        <v>125</v>
      </c>
      <c r="C63" s="118"/>
      <c r="D63" s="118"/>
      <c r="E63" s="118"/>
      <c r="F63" s="118"/>
      <c r="G63" s="118"/>
      <c r="H63" s="118"/>
      <c r="I63" s="118"/>
      <c r="J63" s="118"/>
      <c r="K63" s="118"/>
      <c r="L63" s="118"/>
      <c r="M63" s="118"/>
      <c r="N63" s="118"/>
      <c r="O63" s="138"/>
      <c r="P63" s="978" t="s">
        <v>483</v>
      </c>
      <c r="Q63" s="977"/>
      <c r="R63" s="1025" t="e">
        <f>IF(帳票!#REF!="","",帳票!#REF!*100)</f>
        <v>#REF!</v>
      </c>
      <c r="S63" s="1023"/>
      <c r="T63" s="1023"/>
      <c r="U63" s="1024"/>
      <c r="V63" s="1022" t="e">
        <f>IF(帳票!#REF!="","",帳票!#REF!*100)</f>
        <v>#REF!</v>
      </c>
      <c r="W63" s="1023"/>
      <c r="X63" s="1023"/>
      <c r="Y63" s="1024"/>
      <c r="Z63" s="1022" t="e">
        <f>IF(帳票!#REF!="","",帳票!#REF!*100)</f>
        <v>#REF!</v>
      </c>
      <c r="AA63" s="1023"/>
      <c r="AB63" s="1023"/>
      <c r="AC63" s="1024"/>
      <c r="AD63" s="1022" t="e">
        <f>IF(帳票!#REF!="","",帳票!#REF!*100)</f>
        <v>#REF!</v>
      </c>
      <c r="AE63" s="1023"/>
      <c r="AF63" s="1023"/>
      <c r="AG63" s="1024"/>
      <c r="AH63" s="42"/>
      <c r="AI63" s="42"/>
    </row>
    <row r="64" spans="1:35" ht="13.5">
      <c r="A64" s="129" t="s">
        <v>127</v>
      </c>
      <c r="B64" s="842" t="s">
        <v>128</v>
      </c>
      <c r="C64" s="1026"/>
      <c r="D64" s="1026"/>
      <c r="E64" s="1026"/>
      <c r="F64" s="1026"/>
      <c r="G64" s="1026"/>
      <c r="H64" s="1026"/>
      <c r="I64" s="1026"/>
      <c r="J64" s="1026"/>
      <c r="K64" s="1026"/>
      <c r="L64" s="1026"/>
      <c r="M64" s="1026"/>
      <c r="N64" s="1026"/>
      <c r="O64" s="1027"/>
      <c r="P64" s="1015" t="s">
        <v>483</v>
      </c>
      <c r="Q64" s="851"/>
      <c r="R64" s="1028" t="e">
        <f>IF(帳票!#REF!="","",帳票!#REF!*100)</f>
        <v>#REF!</v>
      </c>
      <c r="S64" s="1013"/>
      <c r="T64" s="1013"/>
      <c r="U64" s="1014"/>
      <c r="V64" s="1012" t="e">
        <f>IF(帳票!#REF!="","",帳票!#REF!*100)</f>
        <v>#REF!</v>
      </c>
      <c r="W64" s="1013"/>
      <c r="X64" s="1013"/>
      <c r="Y64" s="1014"/>
      <c r="Z64" s="1012" t="e">
        <f>IF(帳票!#REF!="","",帳票!#REF!*100)</f>
        <v>#REF!</v>
      </c>
      <c r="AA64" s="1013"/>
      <c r="AB64" s="1013"/>
      <c r="AC64" s="1014"/>
      <c r="AD64" s="1012" t="e">
        <f>IF(帳票!#REF!="","",帳票!#REF!*100)</f>
        <v>#REF!</v>
      </c>
      <c r="AE64" s="1013"/>
      <c r="AF64" s="1013"/>
      <c r="AG64" s="1014"/>
      <c r="AH64" s="42"/>
      <c r="AI64" s="42"/>
    </row>
    <row r="65" spans="1:35" ht="13.5">
      <c r="A65" s="142" t="s">
        <v>129</v>
      </c>
      <c r="B65" s="91" t="s">
        <v>130</v>
      </c>
      <c r="C65" s="118"/>
      <c r="D65" s="118"/>
      <c r="E65" s="118"/>
      <c r="F65" s="118"/>
      <c r="G65" s="118"/>
      <c r="H65" s="118"/>
      <c r="I65" s="118"/>
      <c r="J65" s="118"/>
      <c r="K65" s="118"/>
      <c r="L65" s="118"/>
      <c r="M65" s="118"/>
      <c r="N65" s="118"/>
      <c r="O65" s="138"/>
      <c r="P65" s="978" t="s">
        <v>483</v>
      </c>
      <c r="Q65" s="977"/>
      <c r="R65" s="1025">
        <f>IF('帳票'!BL3="","",'帳票'!BL3*100)</f>
      </c>
      <c r="S65" s="1023"/>
      <c r="T65" s="1023"/>
      <c r="U65" s="1024"/>
      <c r="V65" s="1022" t="e">
        <f>IF(帳票!#REF!="","",帳票!#REF!*100)</f>
        <v>#REF!</v>
      </c>
      <c r="W65" s="1023"/>
      <c r="X65" s="1023"/>
      <c r="Y65" s="1024"/>
      <c r="Z65" s="1022" t="e">
        <f>IF(帳票!#REF!="","",帳票!#REF!*100)</f>
        <v>#REF!</v>
      </c>
      <c r="AA65" s="1023"/>
      <c r="AB65" s="1023"/>
      <c r="AC65" s="1024"/>
      <c r="AD65" s="1022" t="e">
        <f>IF(帳票!#REF!="","",帳票!#REF!*100)</f>
        <v>#REF!</v>
      </c>
      <c r="AE65" s="1023"/>
      <c r="AF65" s="1023"/>
      <c r="AG65" s="1024"/>
      <c r="AH65" s="42"/>
      <c r="AI65" s="42"/>
    </row>
    <row r="66" spans="1:35" ht="13.5">
      <c r="A66" s="129" t="s">
        <v>499</v>
      </c>
      <c r="B66" s="134" t="s">
        <v>132</v>
      </c>
      <c r="C66" s="134"/>
      <c r="D66" s="134"/>
      <c r="E66" s="173"/>
      <c r="F66" s="176"/>
      <c r="G66" s="134"/>
      <c r="H66" s="134"/>
      <c r="I66" s="134"/>
      <c r="J66" s="134"/>
      <c r="K66" s="175"/>
      <c r="L66" s="134"/>
      <c r="M66" s="134"/>
      <c r="N66" s="134"/>
      <c r="O66" s="134"/>
      <c r="P66" s="1015" t="s">
        <v>483</v>
      </c>
      <c r="Q66" s="851"/>
      <c r="R66" s="1016">
        <f>IF('アンケート記入用'!N118="","",'アンケート記入用'!N118)</f>
      </c>
      <c r="S66" s="1017"/>
      <c r="T66" s="1017"/>
      <c r="U66" s="1018"/>
      <c r="V66" s="1019">
        <f>IF('アンケート記入用'!S118="","",'アンケート記入用'!S118)</f>
      </c>
      <c r="W66" s="1020"/>
      <c r="X66" s="1020"/>
      <c r="Y66" s="1021"/>
      <c r="Z66" s="1019">
        <f>IF('アンケート記入用'!X118="","",'アンケート記入用'!X118)</f>
      </c>
      <c r="AA66" s="1020"/>
      <c r="AB66" s="1020"/>
      <c r="AC66" s="1021"/>
      <c r="AD66" s="1019">
        <f>IF('アンケート記入用'!AC118="","",'アンケート記入用'!AC118)</f>
      </c>
      <c r="AE66" s="1020"/>
      <c r="AF66" s="1020"/>
      <c r="AG66" s="1021"/>
      <c r="AH66" s="42"/>
      <c r="AI66" s="42"/>
    </row>
    <row r="67" spans="1:35" ht="13.5">
      <c r="A67" s="142" t="s">
        <v>500</v>
      </c>
      <c r="B67" s="976" t="s">
        <v>481</v>
      </c>
      <c r="C67" s="976"/>
      <c r="D67" s="976"/>
      <c r="E67" s="976"/>
      <c r="F67" s="976"/>
      <c r="G67" s="976"/>
      <c r="H67" s="976"/>
      <c r="I67" s="976"/>
      <c r="J67" s="976"/>
      <c r="K67" s="976"/>
      <c r="L67" s="976"/>
      <c r="M67" s="976"/>
      <c r="N67" s="976"/>
      <c r="O67" s="130"/>
      <c r="P67" s="978" t="s">
        <v>482</v>
      </c>
      <c r="Q67" s="977"/>
      <c r="R67" s="1093" t="e">
        <f>IF(帳票!#REF!="","",帳票!#REF!)</f>
        <v>#REF!</v>
      </c>
      <c r="S67" s="1094"/>
      <c r="T67" s="1094"/>
      <c r="U67" s="1095"/>
      <c r="V67" s="1096" t="e">
        <f>IF(帳票!#REF!="","",帳票!#REF!)</f>
        <v>#REF!</v>
      </c>
      <c r="W67" s="1097"/>
      <c r="X67" s="1097"/>
      <c r="Y67" s="1098"/>
      <c r="Z67" s="1096" t="e">
        <f>IF(帳票!#REF!="","",帳票!#REF!)</f>
        <v>#REF!</v>
      </c>
      <c r="AA67" s="1097"/>
      <c r="AB67" s="1097"/>
      <c r="AC67" s="1098"/>
      <c r="AD67" s="1096" t="e">
        <f>IF(帳票!#REF!="","",帳票!#REF!)</f>
        <v>#REF!</v>
      </c>
      <c r="AE67" s="1097"/>
      <c r="AF67" s="1097"/>
      <c r="AG67" s="1098"/>
      <c r="AH67" s="42"/>
      <c r="AI67" s="42"/>
    </row>
    <row r="68" spans="1:35" ht="13.5">
      <c r="A68" s="145" t="s">
        <v>502</v>
      </c>
      <c r="B68" s="177" t="s">
        <v>134</v>
      </c>
      <c r="C68" s="177"/>
      <c r="D68" s="177"/>
      <c r="E68" s="177"/>
      <c r="F68" s="177"/>
      <c r="G68" s="177"/>
      <c r="H68" s="177"/>
      <c r="I68" s="177"/>
      <c r="J68" s="177"/>
      <c r="K68" s="177"/>
      <c r="L68" s="177"/>
      <c r="M68" s="177"/>
      <c r="N68" s="177"/>
      <c r="O68" s="177"/>
      <c r="P68" s="1089" t="s">
        <v>475</v>
      </c>
      <c r="Q68" s="810"/>
      <c r="R68" s="1090" t="e">
        <f>IF(帳票!#REF!="","",帳票!#REF!)</f>
        <v>#REF!</v>
      </c>
      <c r="S68" s="1091"/>
      <c r="T68" s="1091"/>
      <c r="U68" s="1092"/>
      <c r="V68" s="1090" t="e">
        <f>IF(帳票!#REF!="","",帳票!#REF!)</f>
        <v>#REF!</v>
      </c>
      <c r="W68" s="1091"/>
      <c r="X68" s="1091"/>
      <c r="Y68" s="1092"/>
      <c r="Z68" s="1090" t="e">
        <f>IF(帳票!#REF!="","",帳票!#REF!)</f>
        <v>#REF!</v>
      </c>
      <c r="AA68" s="1091"/>
      <c r="AB68" s="1091"/>
      <c r="AC68" s="1092"/>
      <c r="AD68" s="1090" t="e">
        <f>IF(帳票!#REF!="","",帳票!#REF!)</f>
        <v>#REF!</v>
      </c>
      <c r="AE68" s="1091"/>
      <c r="AF68" s="1091"/>
      <c r="AG68" s="1092"/>
      <c r="AH68" s="42"/>
      <c r="AI68" s="42"/>
    </row>
    <row r="69" spans="1:35" ht="9.75" customHeight="1">
      <c r="A69" s="124"/>
      <c r="B69" s="146"/>
      <c r="C69" s="146"/>
      <c r="D69" s="146"/>
      <c r="E69" s="147"/>
      <c r="F69" s="148"/>
      <c r="G69" s="146"/>
      <c r="H69" s="146"/>
      <c r="I69" s="146"/>
      <c r="J69" s="149"/>
      <c r="K69" s="150"/>
      <c r="L69" s="146"/>
      <c r="M69" s="146"/>
      <c r="N69" s="146"/>
      <c r="O69" s="146"/>
      <c r="P69" s="714"/>
      <c r="Q69" s="714"/>
      <c r="R69" s="714"/>
      <c r="S69" s="1008"/>
      <c r="T69" s="1008"/>
      <c r="U69" s="1008"/>
      <c r="V69" s="1008"/>
      <c r="W69" s="1008"/>
      <c r="X69" s="714"/>
      <c r="Y69" s="714"/>
      <c r="Z69" s="714"/>
      <c r="AA69" s="714"/>
      <c r="AB69" s="714"/>
      <c r="AC69" s="714"/>
      <c r="AD69" s="714"/>
      <c r="AE69" s="714"/>
      <c r="AF69" s="714"/>
      <c r="AG69" s="714"/>
      <c r="AH69" s="42"/>
      <c r="AI69" s="42"/>
    </row>
    <row r="70" spans="1:35" ht="13.5">
      <c r="A70" s="125" t="s">
        <v>468</v>
      </c>
      <c r="B70" s="955" t="s">
        <v>80</v>
      </c>
      <c r="C70" s="956"/>
      <c r="D70" s="956"/>
      <c r="E70" s="956"/>
      <c r="F70" s="956"/>
      <c r="G70" s="956"/>
      <c r="H70" s="956"/>
      <c r="I70" s="956"/>
      <c r="J70" s="956"/>
      <c r="K70" s="956"/>
      <c r="L70" s="956"/>
      <c r="M70" s="956"/>
      <c r="N70" s="956"/>
      <c r="O70" s="959"/>
      <c r="P70" s="955" t="s">
        <v>81</v>
      </c>
      <c r="Q70" s="959"/>
      <c r="R70" s="956" t="str">
        <f>R45</f>
        <v>平成２６年度</v>
      </c>
      <c r="S70" s="956"/>
      <c r="T70" s="956"/>
      <c r="U70" s="959"/>
      <c r="V70" s="956" t="str">
        <f>V45</f>
        <v>平成２７年度</v>
      </c>
      <c r="W70" s="956"/>
      <c r="X70" s="956"/>
      <c r="Y70" s="959"/>
      <c r="Z70" s="956" t="str">
        <f>Z45</f>
        <v>平成２８年度</v>
      </c>
      <c r="AA70" s="956"/>
      <c r="AB70" s="956"/>
      <c r="AC70" s="959"/>
      <c r="AD70" s="956" t="str">
        <f>AD45</f>
        <v>平成２９年度</v>
      </c>
      <c r="AE70" s="956"/>
      <c r="AF70" s="956"/>
      <c r="AG70" s="959"/>
      <c r="AH70" s="1"/>
      <c r="AI70" s="42"/>
    </row>
    <row r="71" spans="1:35" ht="13.5">
      <c r="A71" s="151">
        <v>1</v>
      </c>
      <c r="B71" s="116" t="s">
        <v>137</v>
      </c>
      <c r="C71" s="122"/>
      <c r="D71" s="122"/>
      <c r="E71" s="122"/>
      <c r="F71" s="122"/>
      <c r="G71" s="122"/>
      <c r="H71" s="122"/>
      <c r="I71" s="122"/>
      <c r="J71" s="122"/>
      <c r="K71" s="122"/>
      <c r="L71" s="122"/>
      <c r="M71" s="122"/>
      <c r="N71" s="122"/>
      <c r="O71" s="122"/>
      <c r="P71" s="1060" t="s">
        <v>484</v>
      </c>
      <c r="Q71" s="1071"/>
      <c r="R71" s="1080" t="e">
        <f>IF(アンケート記入用!#REF!="","",アンケート記入用!#REF!)</f>
        <v>#REF!</v>
      </c>
      <c r="S71" s="1081"/>
      <c r="T71" s="1081"/>
      <c r="U71" s="1082"/>
      <c r="V71" s="1080" t="e">
        <f>IF(アンケート記入用!#REF!="","",アンケート記入用!#REF!)</f>
        <v>#REF!</v>
      </c>
      <c r="W71" s="1081"/>
      <c r="X71" s="1081"/>
      <c r="Y71" s="1082"/>
      <c r="Z71" s="1080" t="e">
        <f>IF(アンケート記入用!#REF!="","",アンケート記入用!#REF!)</f>
        <v>#REF!</v>
      </c>
      <c r="AA71" s="1081"/>
      <c r="AB71" s="1081"/>
      <c r="AC71" s="1082"/>
      <c r="AD71" s="1080" t="e">
        <f>IF(アンケート記入用!#REF!="","",アンケート記入用!#REF!)</f>
        <v>#REF!</v>
      </c>
      <c r="AE71" s="1081"/>
      <c r="AF71" s="1081"/>
      <c r="AG71" s="1082"/>
      <c r="AH71" s="1"/>
      <c r="AI71" s="42"/>
    </row>
    <row r="72" spans="1:35" ht="13.5">
      <c r="A72" s="152"/>
      <c r="B72" s="117" t="s">
        <v>138</v>
      </c>
      <c r="C72" s="135"/>
      <c r="D72" s="135"/>
      <c r="E72" s="135"/>
      <c r="F72" s="135"/>
      <c r="G72" s="135"/>
      <c r="H72" s="135"/>
      <c r="I72" s="135"/>
      <c r="J72" s="135"/>
      <c r="K72" s="135"/>
      <c r="L72" s="135"/>
      <c r="M72" s="135"/>
      <c r="N72" s="135"/>
      <c r="O72" s="135"/>
      <c r="P72" s="1060" t="s">
        <v>98</v>
      </c>
      <c r="Q72" s="1059"/>
      <c r="R72" s="1083" t="e">
        <f>IF(アンケート記入用!#REF!="","",アンケート記入用!#REF!)</f>
        <v>#REF!</v>
      </c>
      <c r="S72" s="1084"/>
      <c r="T72" s="1084"/>
      <c r="U72" s="1085"/>
      <c r="V72" s="1086" t="e">
        <f>IF(アンケート記入用!#REF!="","",アンケート記入用!#REF!)</f>
        <v>#REF!</v>
      </c>
      <c r="W72" s="1087"/>
      <c r="X72" s="1087"/>
      <c r="Y72" s="1088"/>
      <c r="Z72" s="1086" t="e">
        <f>IF(アンケート記入用!#REF!="","",アンケート記入用!#REF!)</f>
        <v>#REF!</v>
      </c>
      <c r="AA72" s="1087"/>
      <c r="AB72" s="1087"/>
      <c r="AC72" s="1088"/>
      <c r="AD72" s="1083" t="e">
        <f>IF(アンケート記入用!#REF!="","",アンケート記入用!#REF!)</f>
        <v>#REF!</v>
      </c>
      <c r="AE72" s="1084"/>
      <c r="AF72" s="1084"/>
      <c r="AG72" s="1085"/>
      <c r="AH72" s="1"/>
      <c r="AI72" s="42"/>
    </row>
    <row r="73" spans="1:35" ht="14.25">
      <c r="A73" s="153">
        <v>2</v>
      </c>
      <c r="B73" s="137" t="s">
        <v>139</v>
      </c>
      <c r="C73" s="154"/>
      <c r="D73" s="154"/>
      <c r="E73" s="154"/>
      <c r="F73" s="154"/>
      <c r="G73" s="154"/>
      <c r="H73" s="154"/>
      <c r="I73" s="154"/>
      <c r="J73" s="154"/>
      <c r="K73" s="155"/>
      <c r="L73" s="154"/>
      <c r="M73" s="154"/>
      <c r="N73" s="154"/>
      <c r="O73" s="154"/>
      <c r="P73" s="647" t="s">
        <v>485</v>
      </c>
      <c r="Q73" s="651"/>
      <c r="R73" s="1067" t="e">
        <f>IF(アンケート記入用!#REF!="","",アンケート記入用!#REF!)</f>
        <v>#REF!</v>
      </c>
      <c r="S73" s="1068"/>
      <c r="T73" s="1068"/>
      <c r="U73" s="1069"/>
      <c r="V73" s="1057" t="e">
        <f>IF(アンケート記入用!#REF!="","",アンケート記入用!#REF!)</f>
        <v>#REF!</v>
      </c>
      <c r="W73" s="1058"/>
      <c r="X73" s="1058"/>
      <c r="Y73" s="1070"/>
      <c r="Z73" s="1057" t="e">
        <f>IF(アンケート記入用!#REF!="","",アンケート記入用!#REF!)</f>
        <v>#REF!</v>
      </c>
      <c r="AA73" s="1058"/>
      <c r="AB73" s="1058"/>
      <c r="AC73" s="1070"/>
      <c r="AD73" s="1057" t="e">
        <f>IF(アンケート記入用!#REF!="","",アンケート記入用!#REF!)</f>
        <v>#REF!</v>
      </c>
      <c r="AE73" s="1058"/>
      <c r="AF73" s="1058"/>
      <c r="AG73" s="1070"/>
      <c r="AH73" s="42"/>
      <c r="AI73" s="42"/>
    </row>
    <row r="74" spans="1:35" ht="13.5">
      <c r="A74" s="152"/>
      <c r="B74" s="156" t="s">
        <v>138</v>
      </c>
      <c r="C74" s="130"/>
      <c r="D74" s="130"/>
      <c r="E74" s="130"/>
      <c r="F74" s="130"/>
      <c r="G74" s="130"/>
      <c r="H74" s="130"/>
      <c r="I74" s="130"/>
      <c r="J74" s="130"/>
      <c r="K74" s="132"/>
      <c r="L74" s="130"/>
      <c r="M74" s="130"/>
      <c r="N74" s="130"/>
      <c r="O74" s="130"/>
      <c r="P74" s="937" t="s">
        <v>98</v>
      </c>
      <c r="Q74" s="1059"/>
      <c r="R74" s="1032" t="e">
        <f>IF(アンケート記入用!#REF!="","",アンケート記入用!#REF!)</f>
        <v>#REF!</v>
      </c>
      <c r="S74" s="1033"/>
      <c r="T74" s="1033"/>
      <c r="U74" s="1034"/>
      <c r="V74" s="1035" t="e">
        <f>IF(アンケート記入用!#REF!="","",アンケート記入用!#REF!)</f>
        <v>#REF!</v>
      </c>
      <c r="W74" s="1036"/>
      <c r="X74" s="1036"/>
      <c r="Y74" s="1037"/>
      <c r="Z74" s="1035" t="e">
        <f>IF(アンケート記入用!#REF!="","",アンケート記入用!#REF!)</f>
        <v>#REF!</v>
      </c>
      <c r="AA74" s="1036"/>
      <c r="AB74" s="1036"/>
      <c r="AC74" s="1037"/>
      <c r="AD74" s="1035" t="e">
        <f>IF(アンケート記入用!#REF!="","",アンケート記入用!#REF!)</f>
        <v>#REF!</v>
      </c>
      <c r="AE74" s="1036"/>
      <c r="AF74" s="1036"/>
      <c r="AG74" s="1037"/>
      <c r="AH74" s="42"/>
      <c r="AI74" s="42"/>
    </row>
    <row r="75" spans="1:35" ht="14.25">
      <c r="A75" s="142">
        <v>3</v>
      </c>
      <c r="B75" s="157" t="s">
        <v>141</v>
      </c>
      <c r="C75" s="134"/>
      <c r="D75" s="134"/>
      <c r="E75" s="134"/>
      <c r="F75" s="134"/>
      <c r="G75" s="134"/>
      <c r="H75" s="134"/>
      <c r="I75" s="134"/>
      <c r="J75" s="134"/>
      <c r="K75" s="136"/>
      <c r="L75" s="134"/>
      <c r="M75" s="134"/>
      <c r="N75" s="134"/>
      <c r="O75" s="134"/>
      <c r="P75" s="1060" t="s">
        <v>486</v>
      </c>
      <c r="Q75" s="1071"/>
      <c r="R75" s="1061" t="e">
        <f>IF(アンケート記入用!#REF!="","",アンケート記入用!#REF!)</f>
        <v>#REF!</v>
      </c>
      <c r="S75" s="1062"/>
      <c r="T75" s="1062"/>
      <c r="U75" s="1063"/>
      <c r="V75" s="1029" t="e">
        <f>IF(アンケート記入用!#REF!="","",アンケート記入用!#REF!)</f>
        <v>#REF!</v>
      </c>
      <c r="W75" s="1030"/>
      <c r="X75" s="1030"/>
      <c r="Y75" s="1031"/>
      <c r="Z75" s="1029" t="e">
        <f>IF(アンケート記入用!#REF!="","",アンケート記入用!#REF!)</f>
        <v>#REF!</v>
      </c>
      <c r="AA75" s="1030"/>
      <c r="AB75" s="1030"/>
      <c r="AC75" s="1031"/>
      <c r="AD75" s="1029" t="e">
        <f>IF(アンケート記入用!#REF!="","",アンケート記入用!#REF!)</f>
        <v>#REF!</v>
      </c>
      <c r="AE75" s="1030"/>
      <c r="AF75" s="1030"/>
      <c r="AG75" s="1031"/>
      <c r="AH75" s="42"/>
      <c r="AI75" s="42"/>
    </row>
    <row r="76" spans="1:35" ht="13.5">
      <c r="A76" s="152"/>
      <c r="B76" s="158" t="s">
        <v>138</v>
      </c>
      <c r="C76" s="159"/>
      <c r="D76" s="159"/>
      <c r="E76" s="159"/>
      <c r="F76" s="159"/>
      <c r="G76" s="159"/>
      <c r="H76" s="159"/>
      <c r="I76" s="159"/>
      <c r="J76" s="159"/>
      <c r="K76" s="160"/>
      <c r="L76" s="159"/>
      <c r="M76" s="159"/>
      <c r="N76" s="159"/>
      <c r="O76" s="159"/>
      <c r="P76" s="1060" t="s">
        <v>98</v>
      </c>
      <c r="Q76" s="1059"/>
      <c r="R76" s="1061" t="e">
        <f>IF(アンケート記入用!#REF!="","",アンケート記入用!#REF!)</f>
        <v>#REF!</v>
      </c>
      <c r="S76" s="1062"/>
      <c r="T76" s="1062"/>
      <c r="U76" s="1063"/>
      <c r="V76" s="1029" t="e">
        <f>IF(アンケート記入用!#REF!="","",アンケート記入用!#REF!)</f>
        <v>#REF!</v>
      </c>
      <c r="W76" s="1030"/>
      <c r="X76" s="1030"/>
      <c r="Y76" s="1031"/>
      <c r="Z76" s="1029" t="e">
        <f>IF(アンケート記入用!#REF!="","",アンケート記入用!#REF!)</f>
        <v>#REF!</v>
      </c>
      <c r="AA76" s="1030"/>
      <c r="AB76" s="1030"/>
      <c r="AC76" s="1031"/>
      <c r="AD76" s="1029" t="e">
        <f>IF(アンケート記入用!#REF!="","",アンケート記入用!#REF!)</f>
        <v>#REF!</v>
      </c>
      <c r="AE76" s="1030"/>
      <c r="AF76" s="1030"/>
      <c r="AG76" s="1031"/>
      <c r="AH76" s="42"/>
      <c r="AI76" s="42"/>
    </row>
    <row r="77" spans="1:35" ht="14.25">
      <c r="A77" s="142">
        <v>4</v>
      </c>
      <c r="B77" s="161" t="s">
        <v>142</v>
      </c>
      <c r="C77" s="162"/>
      <c r="D77" s="162"/>
      <c r="E77" s="162"/>
      <c r="F77" s="162"/>
      <c r="G77" s="162"/>
      <c r="H77" s="162"/>
      <c r="I77" s="162"/>
      <c r="J77" s="162"/>
      <c r="K77" s="163"/>
      <c r="L77" s="162"/>
      <c r="M77" s="162"/>
      <c r="N77" s="162"/>
      <c r="O77" s="162"/>
      <c r="P77" s="1072" t="s">
        <v>485</v>
      </c>
      <c r="Q77" s="1073"/>
      <c r="R77" s="1074" t="e">
        <f>IF(アンケート記入用!#REF!="","",アンケート記入用!#REF!)</f>
        <v>#REF!</v>
      </c>
      <c r="S77" s="1075"/>
      <c r="T77" s="1075"/>
      <c r="U77" s="1076"/>
      <c r="V77" s="1077" t="e">
        <f>IF(アンケート記入用!#REF!="","",アンケート記入用!#REF!)</f>
        <v>#REF!</v>
      </c>
      <c r="W77" s="1078"/>
      <c r="X77" s="1078"/>
      <c r="Y77" s="1079"/>
      <c r="Z77" s="1077" t="e">
        <f>IF(アンケート記入用!#REF!="","",アンケート記入用!#REF!)</f>
        <v>#REF!</v>
      </c>
      <c r="AA77" s="1078"/>
      <c r="AB77" s="1078"/>
      <c r="AC77" s="1079"/>
      <c r="AD77" s="1077" t="e">
        <f>IF(アンケート記入用!#REF!="","",アンケート記入用!#REF!)</f>
        <v>#REF!</v>
      </c>
      <c r="AE77" s="1078"/>
      <c r="AF77" s="1078"/>
      <c r="AG77" s="1079"/>
      <c r="AH77" s="43"/>
      <c r="AI77" s="43"/>
    </row>
    <row r="78" spans="1:35" ht="13.5">
      <c r="A78" s="164"/>
      <c r="B78" s="156" t="s">
        <v>138</v>
      </c>
      <c r="C78" s="130"/>
      <c r="D78" s="130"/>
      <c r="E78" s="130"/>
      <c r="F78" s="162"/>
      <c r="G78" s="162"/>
      <c r="H78" s="162"/>
      <c r="I78" s="162"/>
      <c r="J78" s="162"/>
      <c r="K78" s="163"/>
      <c r="L78" s="162"/>
      <c r="M78" s="162"/>
      <c r="N78" s="162"/>
      <c r="O78" s="162"/>
      <c r="P78" s="937" t="s">
        <v>98</v>
      </c>
      <c r="Q78" s="1059"/>
      <c r="R78" s="1032" t="e">
        <f>IF(アンケート記入用!#REF!="","",アンケート記入用!#REF!)</f>
        <v>#REF!</v>
      </c>
      <c r="S78" s="1033"/>
      <c r="T78" s="1033"/>
      <c r="U78" s="1034"/>
      <c r="V78" s="1035" t="e">
        <f>IF(アンケート記入用!#REF!="","",アンケート記入用!#REF!)</f>
        <v>#REF!</v>
      </c>
      <c r="W78" s="1036"/>
      <c r="X78" s="1036"/>
      <c r="Y78" s="1037"/>
      <c r="Z78" s="1035" t="e">
        <f>IF(アンケート記入用!#REF!="","",アンケート記入用!#REF!)</f>
        <v>#REF!</v>
      </c>
      <c r="AA78" s="1036"/>
      <c r="AB78" s="1036"/>
      <c r="AC78" s="1037"/>
      <c r="AD78" s="1035" t="e">
        <f>IF(アンケート記入用!#REF!="","",アンケート記入用!#REF!)</f>
        <v>#REF!</v>
      </c>
      <c r="AE78" s="1036"/>
      <c r="AF78" s="1036"/>
      <c r="AG78" s="1037"/>
      <c r="AH78" s="43"/>
      <c r="AI78" s="43"/>
    </row>
    <row r="79" spans="1:35" ht="14.25">
      <c r="A79" s="165">
        <v>5</v>
      </c>
      <c r="B79" s="1046" t="s">
        <v>143</v>
      </c>
      <c r="C79" s="1047"/>
      <c r="D79" s="1047"/>
      <c r="E79" s="1047"/>
      <c r="F79" s="1026"/>
      <c r="G79" s="1026"/>
      <c r="H79" s="1026"/>
      <c r="I79" s="1026"/>
      <c r="J79" s="1026"/>
      <c r="K79" s="1026"/>
      <c r="L79" s="1026"/>
      <c r="M79" s="1026"/>
      <c r="N79" s="1026"/>
      <c r="O79" s="1027"/>
      <c r="P79" s="1060" t="s">
        <v>486</v>
      </c>
      <c r="Q79" s="1071"/>
      <c r="R79" s="1061" t="e">
        <f>IF(アンケート記入用!#REF!="","",アンケート記入用!#REF!)</f>
        <v>#REF!</v>
      </c>
      <c r="S79" s="1062"/>
      <c r="T79" s="1062"/>
      <c r="U79" s="1063"/>
      <c r="V79" s="1029" t="e">
        <f>IF(アンケート記入用!#REF!="","",アンケート記入用!#REF!)</f>
        <v>#REF!</v>
      </c>
      <c r="W79" s="1030"/>
      <c r="X79" s="1030"/>
      <c r="Y79" s="1031"/>
      <c r="Z79" s="1029" t="e">
        <f>IF(アンケート記入用!#REF!="","",アンケート記入用!#REF!)</f>
        <v>#REF!</v>
      </c>
      <c r="AA79" s="1030"/>
      <c r="AB79" s="1030"/>
      <c r="AC79" s="1031"/>
      <c r="AD79" s="1029" t="e">
        <f>IF(アンケート記入用!#REF!="","",アンケート記入用!#REF!)</f>
        <v>#REF!</v>
      </c>
      <c r="AE79" s="1030"/>
      <c r="AF79" s="1030"/>
      <c r="AG79" s="1031"/>
      <c r="AH79" s="43"/>
      <c r="AI79" s="43"/>
    </row>
    <row r="80" spans="1:35" ht="13.5">
      <c r="A80" s="164"/>
      <c r="B80" s="166" t="s">
        <v>138</v>
      </c>
      <c r="C80" s="117"/>
      <c r="D80" s="117"/>
      <c r="E80" s="117"/>
      <c r="F80" s="117"/>
      <c r="G80" s="117"/>
      <c r="H80" s="117"/>
      <c r="I80" s="117"/>
      <c r="J80" s="117"/>
      <c r="K80" s="117"/>
      <c r="L80" s="117"/>
      <c r="M80" s="117"/>
      <c r="N80" s="117"/>
      <c r="O80" s="144"/>
      <c r="P80" s="1060" t="s">
        <v>98</v>
      </c>
      <c r="Q80" s="1059"/>
      <c r="R80" s="1061" t="e">
        <f>IF(アンケート記入用!#REF!="","",アンケート記入用!#REF!)</f>
        <v>#REF!</v>
      </c>
      <c r="S80" s="1062"/>
      <c r="T80" s="1062"/>
      <c r="U80" s="1063"/>
      <c r="V80" s="1029" t="e">
        <f>IF(アンケート記入用!#REF!="","",アンケート記入用!#REF!)</f>
        <v>#REF!</v>
      </c>
      <c r="W80" s="1030"/>
      <c r="X80" s="1030"/>
      <c r="Y80" s="1031"/>
      <c r="Z80" s="1029" t="e">
        <f>IF(アンケート記入用!#REF!="","",アンケート記入用!#REF!)</f>
        <v>#REF!</v>
      </c>
      <c r="AA80" s="1030"/>
      <c r="AB80" s="1030"/>
      <c r="AC80" s="1031"/>
      <c r="AD80" s="1029" t="e">
        <f>IF(アンケート記入用!#REF!="","",アンケート記入用!#REF!)</f>
        <v>#REF!</v>
      </c>
      <c r="AE80" s="1030"/>
      <c r="AF80" s="1030"/>
      <c r="AG80" s="1031"/>
      <c r="AH80" s="43"/>
      <c r="AI80" s="43"/>
    </row>
    <row r="81" spans="1:35" ht="13.5">
      <c r="A81" s="165">
        <v>6</v>
      </c>
      <c r="B81" s="1064" t="s">
        <v>144</v>
      </c>
      <c r="C81" s="1065"/>
      <c r="D81" s="1065"/>
      <c r="E81" s="1065"/>
      <c r="F81" s="1065"/>
      <c r="G81" s="1065"/>
      <c r="H81" s="1065"/>
      <c r="I81" s="1065"/>
      <c r="J81" s="1065"/>
      <c r="K81" s="1065"/>
      <c r="L81" s="1065"/>
      <c r="M81" s="1065"/>
      <c r="N81" s="1065"/>
      <c r="O81" s="1066"/>
      <c r="P81" s="979" t="s">
        <v>665</v>
      </c>
      <c r="Q81" s="980"/>
      <c r="R81" s="1067" t="e">
        <f>IF(アンケート記入用!#REF!="","",アンケート記入用!#REF!)</f>
        <v>#REF!</v>
      </c>
      <c r="S81" s="1068"/>
      <c r="T81" s="1068"/>
      <c r="U81" s="1069"/>
      <c r="V81" s="1057" t="e">
        <f>IF(アンケート記入用!#REF!="","",アンケート記入用!#REF!)</f>
        <v>#REF!</v>
      </c>
      <c r="W81" s="1058"/>
      <c r="X81" s="1058"/>
      <c r="Y81" s="1070"/>
      <c r="Z81" s="1057" t="e">
        <f>IF(アンケート記入用!#REF!="","",アンケート記入用!#REF!)</f>
        <v>#REF!</v>
      </c>
      <c r="AA81" s="1058"/>
      <c r="AB81" s="1058"/>
      <c r="AC81" s="1070"/>
      <c r="AD81" s="1057" t="e">
        <f>IF(アンケート記入用!#REF!="","",アンケート記入用!#REF!)</f>
        <v>#REF!</v>
      </c>
      <c r="AE81" s="1058"/>
      <c r="AF81" s="1058"/>
      <c r="AG81" s="1037"/>
      <c r="AH81" s="43"/>
      <c r="AI81" s="43"/>
    </row>
    <row r="82" spans="1:35" ht="13.5">
      <c r="A82" s="164"/>
      <c r="B82" s="167" t="s">
        <v>138</v>
      </c>
      <c r="C82" s="120"/>
      <c r="D82" s="120"/>
      <c r="E82" s="120"/>
      <c r="F82" s="120"/>
      <c r="G82" s="120"/>
      <c r="H82" s="120"/>
      <c r="I82" s="120"/>
      <c r="J82" s="120"/>
      <c r="K82" s="120"/>
      <c r="L82" s="120"/>
      <c r="M82" s="120"/>
      <c r="N82" s="120"/>
      <c r="O82" s="121"/>
      <c r="P82" s="937" t="s">
        <v>98</v>
      </c>
      <c r="Q82" s="1059"/>
      <c r="R82" s="1032" t="e">
        <f>IF(アンケート記入用!#REF!="","",アンケート記入用!#REF!)</f>
        <v>#REF!</v>
      </c>
      <c r="S82" s="1033"/>
      <c r="T82" s="1033"/>
      <c r="U82" s="1034"/>
      <c r="V82" s="1035" t="e">
        <f>IF(アンケート記入用!#REF!="","",アンケート記入用!#REF!)</f>
        <v>#REF!</v>
      </c>
      <c r="W82" s="1036"/>
      <c r="X82" s="1036"/>
      <c r="Y82" s="1037"/>
      <c r="Z82" s="1035" t="e">
        <f>IF(アンケート記入用!#REF!="","",アンケート記入用!#REF!)</f>
        <v>#REF!</v>
      </c>
      <c r="AA82" s="1036"/>
      <c r="AB82" s="1036"/>
      <c r="AC82" s="1037"/>
      <c r="AD82" s="1035" t="e">
        <f>IF(アンケート記入用!#REF!="","",アンケート記入用!#REF!)</f>
        <v>#REF!</v>
      </c>
      <c r="AE82" s="1036"/>
      <c r="AF82" s="1036"/>
      <c r="AG82" s="1037"/>
      <c r="AH82" s="43"/>
      <c r="AI82" s="43"/>
    </row>
    <row r="83" spans="1:35" ht="14.25">
      <c r="A83" s="165">
        <v>7</v>
      </c>
      <c r="B83" s="1046" t="s">
        <v>487</v>
      </c>
      <c r="C83" s="1047"/>
      <c r="D83" s="1047"/>
      <c r="E83" s="1047"/>
      <c r="F83" s="1047"/>
      <c r="G83" s="1047"/>
      <c r="H83" s="1047"/>
      <c r="I83" s="1047"/>
      <c r="J83" s="1047"/>
      <c r="K83" s="1047"/>
      <c r="L83" s="1047"/>
      <c r="M83" s="1047"/>
      <c r="N83" s="1047"/>
      <c r="O83" s="1048"/>
      <c r="P83" s="1049" t="s">
        <v>486</v>
      </c>
      <c r="Q83" s="1050"/>
      <c r="R83" s="1051" t="e">
        <f>IF(アンケート記入用!#REF!="","",アンケート記入用!#REF!)</f>
        <v>#REF!</v>
      </c>
      <c r="S83" s="1052"/>
      <c r="T83" s="1052"/>
      <c r="U83" s="1053"/>
      <c r="V83" s="1054" t="e">
        <f>IF(アンケート記入用!#REF!="","",アンケート記入用!#REF!)</f>
        <v>#REF!</v>
      </c>
      <c r="W83" s="1055"/>
      <c r="X83" s="1055"/>
      <c r="Y83" s="1056"/>
      <c r="Z83" s="1054" t="e">
        <f>IF(アンケート記入用!#REF!="","",アンケート記入用!#REF!)</f>
        <v>#REF!</v>
      </c>
      <c r="AA83" s="1055"/>
      <c r="AB83" s="1055"/>
      <c r="AC83" s="1056"/>
      <c r="AD83" s="1054" t="e">
        <f>IF(アンケート記入用!#REF!="","",アンケート記入用!#REF!)</f>
        <v>#REF!</v>
      </c>
      <c r="AE83" s="1055"/>
      <c r="AF83" s="1055"/>
      <c r="AG83" s="1056"/>
      <c r="AH83" s="43"/>
      <c r="AI83" s="43"/>
    </row>
    <row r="84" spans="1:35" ht="13.5">
      <c r="A84" s="168"/>
      <c r="B84" s="169" t="s">
        <v>138</v>
      </c>
      <c r="C84" s="123"/>
      <c r="D84" s="123"/>
      <c r="E84" s="123"/>
      <c r="F84" s="123"/>
      <c r="G84" s="123"/>
      <c r="H84" s="123"/>
      <c r="I84" s="123"/>
      <c r="J84" s="123"/>
      <c r="K84" s="123"/>
      <c r="L84" s="123"/>
      <c r="M84" s="123"/>
      <c r="N84" s="123"/>
      <c r="O84" s="170"/>
      <c r="P84" s="1038" t="s">
        <v>98</v>
      </c>
      <c r="Q84" s="1039"/>
      <c r="R84" s="1040" t="e">
        <f>IF(アンケート記入用!#REF!="","",アンケート記入用!#REF!)</f>
        <v>#REF!</v>
      </c>
      <c r="S84" s="1041"/>
      <c r="T84" s="1041"/>
      <c r="U84" s="1042"/>
      <c r="V84" s="1043" t="e">
        <f>IF(アンケート記入用!#REF!="","",アンケート記入用!#REF!)</f>
        <v>#REF!</v>
      </c>
      <c r="W84" s="1044"/>
      <c r="X84" s="1044"/>
      <c r="Y84" s="1045"/>
      <c r="Z84" s="1043" t="e">
        <f>IF(アンケート記入用!#REF!="","",アンケート記入用!#REF!)</f>
        <v>#REF!</v>
      </c>
      <c r="AA84" s="1044"/>
      <c r="AB84" s="1044"/>
      <c r="AC84" s="1045"/>
      <c r="AD84" s="1043" t="e">
        <f>IF(アンケート記入用!#REF!="","",アンケート記入用!#REF!)</f>
        <v>#REF!</v>
      </c>
      <c r="AE84" s="1044"/>
      <c r="AF84" s="1044"/>
      <c r="AG84" s="1045"/>
      <c r="AH84" s="43"/>
      <c r="AI84" s="43"/>
    </row>
    <row r="85" spans="1:34" ht="14.25">
      <c r="A85" s="14" t="s">
        <v>488</v>
      </c>
      <c r="B85" s="43"/>
      <c r="C85" s="43"/>
      <c r="D85" s="43"/>
      <c r="E85" s="43"/>
      <c r="F85" s="43"/>
      <c r="G85" s="43"/>
      <c r="H85" s="43"/>
      <c r="I85" s="43"/>
      <c r="J85" s="43"/>
      <c r="K85" s="43"/>
      <c r="L85" s="43"/>
      <c r="M85" s="43"/>
      <c r="N85" s="43"/>
      <c r="O85" s="43"/>
      <c r="P85" s="778"/>
      <c r="Q85" s="778"/>
      <c r="R85" s="778"/>
      <c r="S85" s="1000"/>
      <c r="T85" s="1000"/>
      <c r="U85" s="1000"/>
      <c r="V85" s="1000"/>
      <c r="W85" s="1000"/>
      <c r="X85" s="778"/>
      <c r="Y85" s="778"/>
      <c r="Z85" s="778"/>
      <c r="AA85" s="778"/>
      <c r="AB85" s="778"/>
      <c r="AC85" s="778"/>
      <c r="AD85" s="778"/>
      <c r="AE85" s="778"/>
      <c r="AF85" s="778"/>
      <c r="AG85" s="778"/>
      <c r="AH85" s="43"/>
    </row>
    <row r="87" ht="13.5"/>
    <row r="88" ht="12" customHeight="1"/>
    <row r="89" ht="12" customHeight="1"/>
    <row r="90" ht="12" customHeight="1"/>
    <row r="91" ht="12" customHeight="1"/>
    <row r="92" ht="12" customHeight="1"/>
    <row r="93" ht="12" customHeight="1"/>
    <row r="94" ht="12" customHeight="1"/>
    <row r="95" ht="12" customHeight="1"/>
    <row r="96" ht="12" customHeight="1"/>
  </sheetData>
  <sheetProtection/>
  <mergeCells count="339">
    <mergeCell ref="AD52:AG52"/>
    <mergeCell ref="R50:U50"/>
    <mergeCell ref="V50:Y50"/>
    <mergeCell ref="Z50:AC50"/>
    <mergeCell ref="AD50:AG50"/>
    <mergeCell ref="R51:U51"/>
    <mergeCell ref="V51:Y51"/>
    <mergeCell ref="Z51:AC51"/>
    <mergeCell ref="AD51:AG51"/>
    <mergeCell ref="G3:S3"/>
    <mergeCell ref="Y3:AG3"/>
    <mergeCell ref="B5:Q5"/>
    <mergeCell ref="S5:AG5"/>
    <mergeCell ref="B7:AG7"/>
    <mergeCell ref="Y1:AA1"/>
    <mergeCell ref="AB1:AG1"/>
    <mergeCell ref="B3:F3"/>
    <mergeCell ref="T3:X3"/>
    <mergeCell ref="B9:D9"/>
    <mergeCell ref="W9:Z9"/>
    <mergeCell ref="AA9:AG9"/>
    <mergeCell ref="E9:V9"/>
    <mergeCell ref="B11:G11"/>
    <mergeCell ref="H11:M11"/>
    <mergeCell ref="N11:W11"/>
    <mergeCell ref="X11:AG11"/>
    <mergeCell ref="T14:Y14"/>
    <mergeCell ref="Z14:AA14"/>
    <mergeCell ref="B12:D12"/>
    <mergeCell ref="E12:L12"/>
    <mergeCell ref="M12:S12"/>
    <mergeCell ref="T12:AG12"/>
    <mergeCell ref="B13:F13"/>
    <mergeCell ref="G13:S13"/>
    <mergeCell ref="T13:Y13"/>
    <mergeCell ref="Z13:AG13"/>
    <mergeCell ref="AB14:AG14"/>
    <mergeCell ref="A15:AG15"/>
    <mergeCell ref="B16:L16"/>
    <mergeCell ref="M16:Q16"/>
    <mergeCell ref="R16:AA16"/>
    <mergeCell ref="AB16:AG16"/>
    <mergeCell ref="B14:I14"/>
    <mergeCell ref="J14:K14"/>
    <mergeCell ref="L14:Q14"/>
    <mergeCell ref="R14:S14"/>
    <mergeCell ref="B17:L17"/>
    <mergeCell ref="M17:Q17"/>
    <mergeCell ref="R17:AA17"/>
    <mergeCell ref="AB17:AG17"/>
    <mergeCell ref="A18:AG18"/>
    <mergeCell ref="B19:F19"/>
    <mergeCell ref="G19:Q19"/>
    <mergeCell ref="R19:Y19"/>
    <mergeCell ref="Z19:AG19"/>
    <mergeCell ref="B20:F20"/>
    <mergeCell ref="G20:N20"/>
    <mergeCell ref="O20:Z20"/>
    <mergeCell ref="AA20:AG20"/>
    <mergeCell ref="B22:L22"/>
    <mergeCell ref="T22:Y22"/>
    <mergeCell ref="Z22:AG22"/>
    <mergeCell ref="M22:S22"/>
    <mergeCell ref="B23:H23"/>
    <mergeCell ref="I23:O23"/>
    <mergeCell ref="P23:R23"/>
    <mergeCell ref="B24:J24"/>
    <mergeCell ref="K24:AG24"/>
    <mergeCell ref="B25:G25"/>
    <mergeCell ref="S25:V25"/>
    <mergeCell ref="W25:AG25"/>
    <mergeCell ref="S23:X23"/>
    <mergeCell ref="H25:R25"/>
    <mergeCell ref="B26:H26"/>
    <mergeCell ref="I26:S26"/>
    <mergeCell ref="T26:Z26"/>
    <mergeCell ref="AA26:AG26"/>
    <mergeCell ref="B27:F27"/>
    <mergeCell ref="G27:L27"/>
    <mergeCell ref="A28:AG28"/>
    <mergeCell ref="B29:G29"/>
    <mergeCell ref="H29:P29"/>
    <mergeCell ref="Q29:V29"/>
    <mergeCell ref="W29:AG29"/>
    <mergeCell ref="B30:G30"/>
    <mergeCell ref="H30:P30"/>
    <mergeCell ref="Q30:V30"/>
    <mergeCell ref="W30:AG30"/>
    <mergeCell ref="A31:AG31"/>
    <mergeCell ref="B32:F32"/>
    <mergeCell ref="G32:N32"/>
    <mergeCell ref="O32:W32"/>
    <mergeCell ref="X32:AA32"/>
    <mergeCell ref="AB32:AE32"/>
    <mergeCell ref="AF32:AG32"/>
    <mergeCell ref="B33:K33"/>
    <mergeCell ref="L33:Q33"/>
    <mergeCell ref="R33:AB33"/>
    <mergeCell ref="AC33:AG33"/>
    <mergeCell ref="B34:K34"/>
    <mergeCell ref="L34:Q34"/>
    <mergeCell ref="R34:X34"/>
    <mergeCell ref="Y34:AG34"/>
    <mergeCell ref="B35:K35"/>
    <mergeCell ref="L35:Q35"/>
    <mergeCell ref="R35:Z35"/>
    <mergeCell ref="AA35:AG35"/>
    <mergeCell ref="B36:K36"/>
    <mergeCell ref="L36:Q36"/>
    <mergeCell ref="R36:Z36"/>
    <mergeCell ref="AA36:AG36"/>
    <mergeCell ref="B38:J38"/>
    <mergeCell ref="K38:V38"/>
    <mergeCell ref="W38:AB38"/>
    <mergeCell ref="AC38:AG38"/>
    <mergeCell ref="B39:I39"/>
    <mergeCell ref="J39:S39"/>
    <mergeCell ref="T39:Y39"/>
    <mergeCell ref="Z39:AG39"/>
    <mergeCell ref="B40:H40"/>
    <mergeCell ref="I40:V40"/>
    <mergeCell ref="W40:AB40"/>
    <mergeCell ref="AC40:AG40"/>
    <mergeCell ref="B41:I41"/>
    <mergeCell ref="J41:S41"/>
    <mergeCell ref="T41:Y41"/>
    <mergeCell ref="Z41:AG41"/>
    <mergeCell ref="B42:H42"/>
    <mergeCell ref="I42:V42"/>
    <mergeCell ref="W42:AB42"/>
    <mergeCell ref="AC42:AG42"/>
    <mergeCell ref="B43:I43"/>
    <mergeCell ref="J43:S43"/>
    <mergeCell ref="T43:Y43"/>
    <mergeCell ref="Z43:AG43"/>
    <mergeCell ref="B45:O45"/>
    <mergeCell ref="P45:Q45"/>
    <mergeCell ref="R45:U45"/>
    <mergeCell ref="V45:Y45"/>
    <mergeCell ref="Z45:AC45"/>
    <mergeCell ref="AD45:AG45"/>
    <mergeCell ref="N46:O46"/>
    <mergeCell ref="P46:Q46"/>
    <mergeCell ref="R46:U46"/>
    <mergeCell ref="V46:Y46"/>
    <mergeCell ref="Z46:AC46"/>
    <mergeCell ref="AD46:AG46"/>
    <mergeCell ref="P47:Q47"/>
    <mergeCell ref="R47:U47"/>
    <mergeCell ref="V47:Y47"/>
    <mergeCell ref="Z47:AC47"/>
    <mergeCell ref="AD47:AG47"/>
    <mergeCell ref="P51:Q51"/>
    <mergeCell ref="P48:Q48"/>
    <mergeCell ref="R48:U48"/>
    <mergeCell ref="V48:Y48"/>
    <mergeCell ref="Z48:AC48"/>
    <mergeCell ref="P52:Q52"/>
    <mergeCell ref="N53:O53"/>
    <mergeCell ref="P53:Q53"/>
    <mergeCell ref="R53:U53"/>
    <mergeCell ref="V53:Y53"/>
    <mergeCell ref="Z53:AC53"/>
    <mergeCell ref="R52:U52"/>
    <mergeCell ref="V52:Y52"/>
    <mergeCell ref="Z52:AC52"/>
    <mergeCell ref="AD53:AG53"/>
    <mergeCell ref="N54:O54"/>
    <mergeCell ref="P54:Q54"/>
    <mergeCell ref="R54:U54"/>
    <mergeCell ref="V54:Y54"/>
    <mergeCell ref="Z54:AC54"/>
    <mergeCell ref="AD54:AG54"/>
    <mergeCell ref="P55:Q55"/>
    <mergeCell ref="R55:U55"/>
    <mergeCell ref="V55:Y55"/>
    <mergeCell ref="Z55:AC55"/>
    <mergeCell ref="AD55:AG55"/>
    <mergeCell ref="P56:Q56"/>
    <mergeCell ref="R56:U56"/>
    <mergeCell ref="V56:Y56"/>
    <mergeCell ref="Z56:AC56"/>
    <mergeCell ref="AD56:AG56"/>
    <mergeCell ref="P57:Q57"/>
    <mergeCell ref="R57:U57"/>
    <mergeCell ref="V57:Y57"/>
    <mergeCell ref="Z57:AC57"/>
    <mergeCell ref="AD57:AG57"/>
    <mergeCell ref="P58:Q58"/>
    <mergeCell ref="R58:U58"/>
    <mergeCell ref="V58:Y58"/>
    <mergeCell ref="Z58:AC58"/>
    <mergeCell ref="AD58:AG58"/>
    <mergeCell ref="P59:Q59"/>
    <mergeCell ref="R59:U59"/>
    <mergeCell ref="V59:Y59"/>
    <mergeCell ref="Z59:AC59"/>
    <mergeCell ref="AD59:AG59"/>
    <mergeCell ref="P60:Q60"/>
    <mergeCell ref="R60:U60"/>
    <mergeCell ref="V60:Y60"/>
    <mergeCell ref="Z60:AC60"/>
    <mergeCell ref="AD60:AG60"/>
    <mergeCell ref="P61:Q61"/>
    <mergeCell ref="R61:U61"/>
    <mergeCell ref="V61:Y61"/>
    <mergeCell ref="Z61:AC61"/>
    <mergeCell ref="AD61:AG61"/>
    <mergeCell ref="P62:Q62"/>
    <mergeCell ref="R62:U62"/>
    <mergeCell ref="V62:Y62"/>
    <mergeCell ref="Z62:AC62"/>
    <mergeCell ref="AD62:AG62"/>
    <mergeCell ref="B67:N67"/>
    <mergeCell ref="P67:Q67"/>
    <mergeCell ref="R67:U67"/>
    <mergeCell ref="V67:Y67"/>
    <mergeCell ref="Z67:AC67"/>
    <mergeCell ref="AD67:AG67"/>
    <mergeCell ref="P68:Q68"/>
    <mergeCell ref="R68:U68"/>
    <mergeCell ref="V68:Y68"/>
    <mergeCell ref="Z68:AC68"/>
    <mergeCell ref="AD68:AG68"/>
    <mergeCell ref="P50:Q50"/>
    <mergeCell ref="P65:Q65"/>
    <mergeCell ref="R65:U65"/>
    <mergeCell ref="V65:Y65"/>
    <mergeCell ref="Z65:AC65"/>
    <mergeCell ref="P69:R69"/>
    <mergeCell ref="S69:W69"/>
    <mergeCell ref="X69:AB69"/>
    <mergeCell ref="AC69:AG69"/>
    <mergeCell ref="B70:O70"/>
    <mergeCell ref="P70:Q70"/>
    <mergeCell ref="R70:U70"/>
    <mergeCell ref="V70:Y70"/>
    <mergeCell ref="Z70:AC70"/>
    <mergeCell ref="AD70:AG70"/>
    <mergeCell ref="P71:Q71"/>
    <mergeCell ref="R71:U71"/>
    <mergeCell ref="V71:Y71"/>
    <mergeCell ref="Z71:AC71"/>
    <mergeCell ref="AD71:AG71"/>
    <mergeCell ref="P72:Q72"/>
    <mergeCell ref="R72:U72"/>
    <mergeCell ref="V72:Y72"/>
    <mergeCell ref="Z72:AC72"/>
    <mergeCell ref="AD72:AG72"/>
    <mergeCell ref="P73:Q73"/>
    <mergeCell ref="R73:U73"/>
    <mergeCell ref="V73:Y73"/>
    <mergeCell ref="Z73:AC73"/>
    <mergeCell ref="AD73:AG73"/>
    <mergeCell ref="P74:Q74"/>
    <mergeCell ref="R74:U74"/>
    <mergeCell ref="V74:Y74"/>
    <mergeCell ref="Z74:AC74"/>
    <mergeCell ref="AD74:AG74"/>
    <mergeCell ref="P75:Q75"/>
    <mergeCell ref="R75:U75"/>
    <mergeCell ref="V75:Y75"/>
    <mergeCell ref="Z75:AC75"/>
    <mergeCell ref="AD75:AG75"/>
    <mergeCell ref="P76:Q76"/>
    <mergeCell ref="R76:U76"/>
    <mergeCell ref="V76:Y76"/>
    <mergeCell ref="Z76:AC76"/>
    <mergeCell ref="AD76:AG76"/>
    <mergeCell ref="P77:Q77"/>
    <mergeCell ref="R77:U77"/>
    <mergeCell ref="V77:Y77"/>
    <mergeCell ref="Z77:AC77"/>
    <mergeCell ref="AD77:AG77"/>
    <mergeCell ref="P78:Q78"/>
    <mergeCell ref="R78:U78"/>
    <mergeCell ref="V78:Y78"/>
    <mergeCell ref="Z78:AC78"/>
    <mergeCell ref="AD78:AG78"/>
    <mergeCell ref="B79:O79"/>
    <mergeCell ref="P79:Q79"/>
    <mergeCell ref="R79:U79"/>
    <mergeCell ref="V79:Y79"/>
    <mergeCell ref="Z79:AC79"/>
    <mergeCell ref="AD79:AG79"/>
    <mergeCell ref="P80:Q80"/>
    <mergeCell ref="R80:U80"/>
    <mergeCell ref="V80:Y80"/>
    <mergeCell ref="Z80:AC80"/>
    <mergeCell ref="AD80:AG80"/>
    <mergeCell ref="B81:O81"/>
    <mergeCell ref="P81:Q81"/>
    <mergeCell ref="R81:U81"/>
    <mergeCell ref="V81:Y81"/>
    <mergeCell ref="Z81:AC81"/>
    <mergeCell ref="AD81:AG81"/>
    <mergeCell ref="P82:Q82"/>
    <mergeCell ref="R82:U82"/>
    <mergeCell ref="V82:Y82"/>
    <mergeCell ref="Z82:AC82"/>
    <mergeCell ref="AD82:AG82"/>
    <mergeCell ref="B83:O83"/>
    <mergeCell ref="P83:Q83"/>
    <mergeCell ref="R83:U83"/>
    <mergeCell ref="V83:Y83"/>
    <mergeCell ref="Z83:AC83"/>
    <mergeCell ref="AD83:AG83"/>
    <mergeCell ref="P84:Q84"/>
    <mergeCell ref="R84:U84"/>
    <mergeCell ref="V84:Y84"/>
    <mergeCell ref="Z84:AC84"/>
    <mergeCell ref="AD84:AG84"/>
    <mergeCell ref="P85:R85"/>
    <mergeCell ref="S85:W85"/>
    <mergeCell ref="X85:AB85"/>
    <mergeCell ref="AC85:AG85"/>
    <mergeCell ref="AD48:AG48"/>
    <mergeCell ref="P49:Q49"/>
    <mergeCell ref="R49:U49"/>
    <mergeCell ref="V49:Y49"/>
    <mergeCell ref="Z49:AC49"/>
    <mergeCell ref="AD49:AG49"/>
    <mergeCell ref="P63:Q63"/>
    <mergeCell ref="R63:U63"/>
    <mergeCell ref="V63:Y63"/>
    <mergeCell ref="Z63:AC63"/>
    <mergeCell ref="AD63:AG63"/>
    <mergeCell ref="B64:O64"/>
    <mergeCell ref="P64:Q64"/>
    <mergeCell ref="R64:U64"/>
    <mergeCell ref="V64:Y64"/>
    <mergeCell ref="Z64:AC64"/>
    <mergeCell ref="AD64:AG64"/>
    <mergeCell ref="P66:Q66"/>
    <mergeCell ref="R66:U66"/>
    <mergeCell ref="V66:Y66"/>
    <mergeCell ref="Z66:AC66"/>
    <mergeCell ref="AD66:AG66"/>
    <mergeCell ref="AD65:AG65"/>
  </mergeCells>
  <printOptions/>
  <pageMargins left="0.6692913385826772" right="0.1968503937007874" top="0.5905511811023623" bottom="0.1968503937007874" header="0.3937007874015748" footer="0.1968503937007874"/>
  <pageSetup horizontalDpi="300" verticalDpi="300" orientation="portrait" paperSize="9" scale="75" r:id="rId1"/>
  <headerFooter alignWithMargins="0">
    <oddHeader>&amp;R添付－３</oddHeader>
  </headerFooter>
</worksheet>
</file>

<file path=xl/worksheets/sheet5.xml><?xml version="1.0" encoding="utf-8"?>
<worksheet xmlns="http://schemas.openxmlformats.org/spreadsheetml/2006/main" xmlns:r="http://schemas.openxmlformats.org/officeDocument/2006/relationships">
  <dimension ref="A1:BD489"/>
  <sheetViews>
    <sheetView tabSelected="1" view="pageBreakPreview" zoomScaleSheetLayoutView="100" workbookViewId="0" topLeftCell="A1">
      <selection activeCell="D369" sqref="D369"/>
    </sheetView>
  </sheetViews>
  <sheetFormatPr defaultColWidth="9.00390625" defaultRowHeight="13.5"/>
  <cols>
    <col min="1" max="1" width="2.75390625" style="324" customWidth="1"/>
    <col min="2" max="5" width="2.625" style="272" customWidth="1"/>
    <col min="6" max="6" width="2.50390625" style="272" customWidth="1"/>
    <col min="7" max="32" width="2.625" style="272" customWidth="1"/>
    <col min="33" max="33" width="2.375" style="272" customWidth="1"/>
    <col min="34" max="35" width="2.375" style="287" customWidth="1"/>
    <col min="36" max="62" width="3.625" style="272" customWidth="1"/>
    <col min="63" max="16384" width="9.00390625" style="272" customWidth="1"/>
  </cols>
  <sheetData>
    <row r="1" spans="1:35" ht="13.5" customHeight="1">
      <c r="A1" s="615" t="s">
        <v>684</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426" t="s">
        <v>0</v>
      </c>
      <c r="AB1" s="617"/>
      <c r="AC1" s="617"/>
      <c r="AD1" s="617"/>
      <c r="AE1" s="617"/>
      <c r="AF1" s="617"/>
      <c r="AG1" s="617"/>
      <c r="AH1" s="271"/>
      <c r="AI1" s="271"/>
    </row>
    <row r="2" spans="1:35" ht="13.5" customHeight="1">
      <c r="A2" s="616"/>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8"/>
      <c r="AB2" s="619"/>
      <c r="AC2" s="619"/>
      <c r="AD2" s="619"/>
      <c r="AE2" s="619"/>
      <c r="AF2" s="619"/>
      <c r="AG2" s="620"/>
      <c r="AH2" s="273"/>
      <c r="AI2" s="273"/>
    </row>
    <row r="3" spans="1:36" ht="16.5" customHeight="1">
      <c r="A3" s="274" t="s">
        <v>1</v>
      </c>
      <c r="B3" s="275"/>
      <c r="C3" s="275"/>
      <c r="D3" s="275"/>
      <c r="E3" s="275"/>
      <c r="F3" s="275"/>
      <c r="G3" s="275"/>
      <c r="H3" s="80" t="s">
        <v>226</v>
      </c>
      <c r="I3" s="621"/>
      <c r="J3" s="621"/>
      <c r="K3" s="621"/>
      <c r="L3" s="621"/>
      <c r="M3" s="621"/>
      <c r="N3" s="621"/>
      <c r="O3" s="621"/>
      <c r="P3" s="621"/>
      <c r="Q3" s="79" t="s">
        <v>227</v>
      </c>
      <c r="R3" s="79"/>
      <c r="S3" s="79"/>
      <c r="T3" s="79" t="s">
        <v>224</v>
      </c>
      <c r="U3" s="621"/>
      <c r="V3" s="621"/>
      <c r="W3" s="621"/>
      <c r="X3" s="621"/>
      <c r="Y3" s="621"/>
      <c r="Z3" s="621"/>
      <c r="AA3" s="621"/>
      <c r="AB3" s="621"/>
      <c r="AC3" s="621"/>
      <c r="AD3" s="621"/>
      <c r="AE3" s="621"/>
      <c r="AF3" s="621"/>
      <c r="AG3" s="622"/>
      <c r="AH3" s="276"/>
      <c r="AI3" s="276"/>
      <c r="AJ3" s="3" t="s">
        <v>676</v>
      </c>
    </row>
    <row r="4" spans="1:35" ht="16.5" customHeight="1">
      <c r="A4" s="609" t="s">
        <v>2</v>
      </c>
      <c r="B4" s="610"/>
      <c r="C4" s="610"/>
      <c r="D4" s="610"/>
      <c r="E4" s="610"/>
      <c r="F4" s="610"/>
      <c r="G4" s="610"/>
      <c r="H4" s="599"/>
      <c r="I4" s="600"/>
      <c r="J4" s="600"/>
      <c r="K4" s="600"/>
      <c r="L4" s="600"/>
      <c r="M4" s="600"/>
      <c r="N4" s="600"/>
      <c r="O4" s="600"/>
      <c r="P4" s="600"/>
      <c r="Q4" s="600"/>
      <c r="R4" s="600"/>
      <c r="S4" s="600"/>
      <c r="T4" s="600"/>
      <c r="U4" s="600"/>
      <c r="V4" s="600"/>
      <c r="W4" s="600"/>
      <c r="X4" s="600"/>
      <c r="Y4" s="600"/>
      <c r="Z4" s="600"/>
      <c r="AA4" s="600"/>
      <c r="AB4" s="600"/>
      <c r="AC4" s="600"/>
      <c r="AD4" s="600"/>
      <c r="AE4" s="600"/>
      <c r="AF4" s="600"/>
      <c r="AG4" s="1209"/>
      <c r="AH4" s="276"/>
      <c r="AI4" s="276"/>
    </row>
    <row r="5" spans="1:35" ht="16.5" customHeight="1">
      <c r="A5" s="609" t="s">
        <v>4</v>
      </c>
      <c r="B5" s="610"/>
      <c r="C5" s="610"/>
      <c r="D5" s="610"/>
      <c r="E5" s="610"/>
      <c r="F5" s="610"/>
      <c r="G5" s="610"/>
      <c r="H5" s="599"/>
      <c r="I5" s="600"/>
      <c r="J5" s="600"/>
      <c r="K5" s="600"/>
      <c r="L5" s="600"/>
      <c r="M5" s="600"/>
      <c r="N5" s="600"/>
      <c r="O5" s="600"/>
      <c r="P5" s="600"/>
      <c r="Q5" s="600"/>
      <c r="R5" s="600"/>
      <c r="S5" s="600"/>
      <c r="T5" s="600"/>
      <c r="U5" s="600"/>
      <c r="V5" s="600"/>
      <c r="W5" s="600"/>
      <c r="X5" s="600"/>
      <c r="Y5" s="600"/>
      <c r="Z5" s="600"/>
      <c r="AA5" s="600"/>
      <c r="AB5" s="600"/>
      <c r="AC5" s="600"/>
      <c r="AD5" s="600"/>
      <c r="AE5" s="600"/>
      <c r="AF5" s="600"/>
      <c r="AG5" s="1209"/>
      <c r="AH5" s="276"/>
      <c r="AI5" s="276"/>
    </row>
    <row r="6" spans="1:35" ht="16.5" customHeight="1">
      <c r="A6" s="609" t="s">
        <v>6</v>
      </c>
      <c r="B6" s="610"/>
      <c r="C6" s="610"/>
      <c r="D6" s="610"/>
      <c r="E6" s="610"/>
      <c r="F6" s="610"/>
      <c r="G6" s="610"/>
      <c r="H6" s="599"/>
      <c r="I6" s="600"/>
      <c r="J6" s="600"/>
      <c r="K6" s="600"/>
      <c r="L6" s="600"/>
      <c r="M6" s="600"/>
      <c r="N6" s="600"/>
      <c r="O6" s="600"/>
      <c r="P6" s="600"/>
      <c r="Q6" s="600"/>
      <c r="R6" s="600"/>
      <c r="S6" s="600"/>
      <c r="T6" s="600"/>
      <c r="U6" s="600"/>
      <c r="V6" s="600"/>
      <c r="W6" s="600"/>
      <c r="X6" s="600"/>
      <c r="Y6" s="600"/>
      <c r="Z6" s="600"/>
      <c r="AA6" s="600"/>
      <c r="AB6" s="600"/>
      <c r="AC6" s="600"/>
      <c r="AD6" s="600"/>
      <c r="AE6" s="600"/>
      <c r="AF6" s="600"/>
      <c r="AG6" s="1209"/>
      <c r="AH6" s="276"/>
      <c r="AI6" s="276"/>
    </row>
    <row r="7" spans="1:35" ht="16.5" customHeight="1">
      <c r="A7" s="609" t="s">
        <v>685</v>
      </c>
      <c r="B7" s="610"/>
      <c r="C7" s="610"/>
      <c r="D7" s="610"/>
      <c r="E7" s="610"/>
      <c r="F7" s="610"/>
      <c r="G7" s="611"/>
      <c r="H7" s="612"/>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4"/>
      <c r="AH7" s="330"/>
      <c r="AI7" s="330"/>
    </row>
    <row r="8" spans="1:35" ht="13.5" customHeight="1">
      <c r="A8" s="595" t="s">
        <v>686</v>
      </c>
      <c r="B8" s="596"/>
      <c r="C8" s="596"/>
      <c r="D8" s="596"/>
      <c r="E8" s="596"/>
      <c r="F8" s="596"/>
      <c r="G8" s="596"/>
      <c r="H8" s="596"/>
      <c r="I8" s="596"/>
      <c r="J8" s="596"/>
      <c r="K8" s="599" t="s">
        <v>9</v>
      </c>
      <c r="L8" s="600"/>
      <c r="M8" s="600"/>
      <c r="N8" s="600"/>
      <c r="O8" s="601"/>
      <c r="P8" s="599"/>
      <c r="Q8" s="600"/>
      <c r="R8" s="600"/>
      <c r="S8" s="600"/>
      <c r="T8" s="600"/>
      <c r="U8" s="600"/>
      <c r="V8" s="600"/>
      <c r="W8" s="600"/>
      <c r="X8" s="600"/>
      <c r="Y8" s="600"/>
      <c r="Z8" s="600"/>
      <c r="AA8" s="600"/>
      <c r="AB8" s="600"/>
      <c r="AC8" s="600"/>
      <c r="AD8" s="600"/>
      <c r="AE8" s="600"/>
      <c r="AF8" s="600"/>
      <c r="AG8" s="1209"/>
      <c r="AH8" s="277"/>
      <c r="AI8" s="277"/>
    </row>
    <row r="9" spans="1:35" ht="13.5" customHeight="1">
      <c r="A9" s="597"/>
      <c r="B9" s="598"/>
      <c r="C9" s="598"/>
      <c r="D9" s="598"/>
      <c r="E9" s="598"/>
      <c r="F9" s="598"/>
      <c r="G9" s="598"/>
      <c r="H9" s="598"/>
      <c r="I9" s="598"/>
      <c r="J9" s="598"/>
      <c r="K9" s="605" t="s">
        <v>11</v>
      </c>
      <c r="L9" s="606"/>
      <c r="M9" s="606"/>
      <c r="N9" s="606"/>
      <c r="O9" s="607"/>
      <c r="P9" s="599"/>
      <c r="Q9" s="600"/>
      <c r="R9" s="600"/>
      <c r="S9" s="600"/>
      <c r="T9" s="600"/>
      <c r="U9" s="601"/>
      <c r="V9" s="599" t="s">
        <v>13</v>
      </c>
      <c r="W9" s="600"/>
      <c r="X9" s="600"/>
      <c r="Y9" s="600"/>
      <c r="Z9" s="601"/>
      <c r="AA9" s="599"/>
      <c r="AB9" s="600"/>
      <c r="AC9" s="600"/>
      <c r="AD9" s="600"/>
      <c r="AE9" s="600"/>
      <c r="AF9" s="600"/>
      <c r="AG9" s="1209"/>
      <c r="AH9" s="276"/>
      <c r="AI9" s="276"/>
    </row>
    <row r="10" spans="1:35" ht="12" customHeight="1">
      <c r="A10" s="278"/>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80"/>
      <c r="AH10" s="281"/>
      <c r="AI10" s="281"/>
    </row>
    <row r="11" spans="1:35" ht="3" customHeight="1">
      <c r="A11" s="593">
        <v>7</v>
      </c>
      <c r="B11" s="422" t="s">
        <v>678</v>
      </c>
      <c r="C11" s="423"/>
      <c r="D11" s="423"/>
      <c r="E11" s="423"/>
      <c r="F11" s="281"/>
      <c r="G11" s="281"/>
      <c r="H11" s="281"/>
      <c r="I11" s="281"/>
      <c r="J11" s="281"/>
      <c r="K11" s="281"/>
      <c r="L11" s="281"/>
      <c r="M11" s="282"/>
      <c r="N11" s="282"/>
      <c r="O11" s="282"/>
      <c r="P11" s="282"/>
      <c r="Q11" s="282"/>
      <c r="R11" s="282"/>
      <c r="S11" s="282"/>
      <c r="T11" s="282"/>
      <c r="U11" s="282"/>
      <c r="V11" s="282"/>
      <c r="W11" s="282"/>
      <c r="X11" s="282"/>
      <c r="Y11" s="282"/>
      <c r="Z11" s="282"/>
      <c r="AA11" s="282"/>
      <c r="AB11" s="282"/>
      <c r="AC11" s="282"/>
      <c r="AD11" s="282"/>
      <c r="AE11" s="282"/>
      <c r="AF11" s="282"/>
      <c r="AG11" s="283"/>
      <c r="AH11" s="281"/>
      <c r="AI11" s="281"/>
    </row>
    <row r="12" spans="1:35" ht="18" customHeight="1">
      <c r="A12" s="592"/>
      <c r="B12" s="425"/>
      <c r="C12" s="426"/>
      <c r="D12" s="426"/>
      <c r="E12" s="426"/>
      <c r="F12" s="456"/>
      <c r="G12" s="457"/>
      <c r="H12" s="457"/>
      <c r="I12" s="457"/>
      <c r="J12" s="457"/>
      <c r="K12" s="457"/>
      <c r="L12" s="458"/>
      <c r="M12" s="565" t="s">
        <v>14</v>
      </c>
      <c r="N12" s="566"/>
      <c r="O12" s="566"/>
      <c r="P12" s="566"/>
      <c r="Q12" s="566"/>
      <c r="R12" s="566"/>
      <c r="S12" s="594"/>
      <c r="T12" s="460"/>
      <c r="U12" s="460"/>
      <c r="V12" s="460"/>
      <c r="W12" s="460"/>
      <c r="X12" s="460"/>
      <c r="Y12" s="277" t="s">
        <v>223</v>
      </c>
      <c r="Z12" s="277"/>
      <c r="AA12" s="277"/>
      <c r="AB12" s="426" t="s">
        <v>15</v>
      </c>
      <c r="AC12" s="426"/>
      <c r="AD12" s="427"/>
      <c r="AE12" s="456"/>
      <c r="AF12" s="458"/>
      <c r="AG12" s="284"/>
      <c r="AH12" s="281"/>
      <c r="AI12" s="281"/>
    </row>
    <row r="13" spans="1:35" ht="3" customHeight="1">
      <c r="A13" s="592"/>
      <c r="B13" s="425"/>
      <c r="C13" s="426"/>
      <c r="D13" s="426"/>
      <c r="E13" s="426"/>
      <c r="F13" s="281"/>
      <c r="G13" s="281"/>
      <c r="H13" s="281"/>
      <c r="I13" s="281"/>
      <c r="J13" s="281"/>
      <c r="K13" s="281"/>
      <c r="L13" s="281"/>
      <c r="M13" s="281"/>
      <c r="N13" s="276"/>
      <c r="O13" s="276"/>
      <c r="P13" s="276"/>
      <c r="Q13" s="276"/>
      <c r="R13" s="276"/>
      <c r="S13" s="276"/>
      <c r="T13" s="281"/>
      <c r="U13" s="281"/>
      <c r="V13" s="281"/>
      <c r="W13" s="281"/>
      <c r="X13" s="281"/>
      <c r="Y13" s="285"/>
      <c r="Z13" s="285"/>
      <c r="AA13" s="285"/>
      <c r="AB13" s="281"/>
      <c r="AC13" s="281"/>
      <c r="AD13" s="281"/>
      <c r="AE13" s="281"/>
      <c r="AF13" s="281"/>
      <c r="AG13" s="284"/>
      <c r="AH13" s="281"/>
      <c r="AI13" s="281"/>
    </row>
    <row r="14" spans="1:35" ht="3" customHeight="1">
      <c r="A14" s="592" t="s">
        <v>16</v>
      </c>
      <c r="B14" s="425" t="s">
        <v>17</v>
      </c>
      <c r="C14" s="426"/>
      <c r="D14" s="426"/>
      <c r="E14" s="426"/>
      <c r="F14" s="281"/>
      <c r="G14" s="281"/>
      <c r="H14" s="281"/>
      <c r="I14" s="281"/>
      <c r="J14" s="281"/>
      <c r="K14" s="281"/>
      <c r="L14" s="281"/>
      <c r="M14" s="426" t="s">
        <v>18</v>
      </c>
      <c r="N14" s="426"/>
      <c r="O14" s="426"/>
      <c r="P14" s="426"/>
      <c r="Q14" s="277"/>
      <c r="R14" s="277"/>
      <c r="S14" s="277"/>
      <c r="T14" s="281"/>
      <c r="U14" s="281"/>
      <c r="V14" s="281"/>
      <c r="W14" s="549" t="s">
        <v>666</v>
      </c>
      <c r="X14" s="549"/>
      <c r="Y14" s="549"/>
      <c r="Z14" s="549"/>
      <c r="AA14" s="549"/>
      <c r="AB14" s="281"/>
      <c r="AC14" s="281"/>
      <c r="AD14" s="281"/>
      <c r="AE14" s="281"/>
      <c r="AF14" s="281"/>
      <c r="AG14" s="284"/>
      <c r="AH14" s="281"/>
      <c r="AI14" s="281"/>
    </row>
    <row r="15" spans="1:35" ht="18" customHeight="1">
      <c r="A15" s="592"/>
      <c r="B15" s="425"/>
      <c r="C15" s="426"/>
      <c r="D15" s="426"/>
      <c r="E15" s="426"/>
      <c r="F15" s="456"/>
      <c r="G15" s="457"/>
      <c r="H15" s="457"/>
      <c r="I15" s="457"/>
      <c r="J15" s="457"/>
      <c r="K15" s="457"/>
      <c r="L15" s="458"/>
      <c r="M15" s="426"/>
      <c r="N15" s="426"/>
      <c r="O15" s="426"/>
      <c r="P15" s="426"/>
      <c r="Q15" s="456"/>
      <c r="R15" s="457"/>
      <c r="S15" s="457"/>
      <c r="T15" s="457"/>
      <c r="U15" s="457"/>
      <c r="V15" s="458"/>
      <c r="W15" s="549"/>
      <c r="X15" s="549"/>
      <c r="Y15" s="549"/>
      <c r="Z15" s="549"/>
      <c r="AA15" s="549"/>
      <c r="AB15" s="456"/>
      <c r="AC15" s="457"/>
      <c r="AD15" s="457"/>
      <c r="AE15" s="457"/>
      <c r="AF15" s="458"/>
      <c r="AG15" s="284"/>
      <c r="AH15" s="281"/>
      <c r="AI15" s="281"/>
    </row>
    <row r="16" spans="1:35" ht="3" customHeight="1">
      <c r="A16" s="592"/>
      <c r="B16" s="425"/>
      <c r="C16" s="426"/>
      <c r="D16" s="426"/>
      <c r="E16" s="426"/>
      <c r="F16" s="281"/>
      <c r="G16" s="281"/>
      <c r="H16" s="281"/>
      <c r="I16" s="281"/>
      <c r="J16" s="281"/>
      <c r="K16" s="281"/>
      <c r="L16" s="281"/>
      <c r="M16" s="426"/>
      <c r="N16" s="426"/>
      <c r="O16" s="426"/>
      <c r="P16" s="426"/>
      <c r="Q16" s="277"/>
      <c r="R16" s="277"/>
      <c r="S16" s="277"/>
      <c r="T16" s="281"/>
      <c r="U16" s="281"/>
      <c r="V16" s="281"/>
      <c r="W16" s="549"/>
      <c r="X16" s="549"/>
      <c r="Y16" s="549"/>
      <c r="Z16" s="549"/>
      <c r="AA16" s="549"/>
      <c r="AB16" s="281"/>
      <c r="AC16" s="281"/>
      <c r="AD16" s="281"/>
      <c r="AE16" s="281"/>
      <c r="AF16" s="281"/>
      <c r="AG16" s="284"/>
      <c r="AH16" s="281"/>
      <c r="AI16" s="281"/>
    </row>
    <row r="17" spans="1:35" ht="9" customHeight="1">
      <c r="A17" s="592"/>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4"/>
      <c r="AH17" s="281"/>
      <c r="AI17" s="281"/>
    </row>
    <row r="18" spans="1:35" ht="3" customHeight="1">
      <c r="A18" s="592"/>
      <c r="B18" s="425" t="s">
        <v>21</v>
      </c>
      <c r="C18" s="426"/>
      <c r="D18" s="426"/>
      <c r="E18" s="426"/>
      <c r="F18" s="426"/>
      <c r="G18" s="426"/>
      <c r="H18" s="426"/>
      <c r="I18" s="426" t="s">
        <v>22</v>
      </c>
      <c r="J18" s="426"/>
      <c r="K18" s="277"/>
      <c r="L18" s="277"/>
      <c r="M18" s="281"/>
      <c r="N18" s="281"/>
      <c r="O18" s="281"/>
      <c r="P18" s="426" t="s">
        <v>23</v>
      </c>
      <c r="Q18" s="426"/>
      <c r="R18" s="281"/>
      <c r="S18" s="277"/>
      <c r="T18" s="277"/>
      <c r="U18" s="276"/>
      <c r="V18" s="281"/>
      <c r="W18" s="426" t="s">
        <v>24</v>
      </c>
      <c r="X18" s="426"/>
      <c r="Y18" s="281"/>
      <c r="Z18" s="281"/>
      <c r="AA18" s="281"/>
      <c r="AB18" s="281"/>
      <c r="AC18" s="281"/>
      <c r="AD18" s="281"/>
      <c r="AE18" s="281"/>
      <c r="AF18" s="281"/>
      <c r="AG18" s="284"/>
      <c r="AH18" s="281"/>
      <c r="AI18" s="281"/>
    </row>
    <row r="19" spans="1:35" ht="9" customHeight="1">
      <c r="A19" s="592"/>
      <c r="B19" s="425"/>
      <c r="C19" s="426"/>
      <c r="D19" s="426"/>
      <c r="E19" s="426"/>
      <c r="F19" s="426"/>
      <c r="G19" s="426"/>
      <c r="H19" s="426"/>
      <c r="I19" s="426"/>
      <c r="J19" s="426"/>
      <c r="K19" s="1189"/>
      <c r="L19" s="1190"/>
      <c r="M19" s="1190"/>
      <c r="N19" s="1191"/>
      <c r="O19" s="277"/>
      <c r="P19" s="426"/>
      <c r="Q19" s="426"/>
      <c r="R19" s="1189"/>
      <c r="S19" s="1190"/>
      <c r="T19" s="1190"/>
      <c r="U19" s="1191"/>
      <c r="V19" s="277"/>
      <c r="W19" s="426"/>
      <c r="X19" s="426"/>
      <c r="Y19" s="1189"/>
      <c r="Z19" s="1190"/>
      <c r="AA19" s="1190"/>
      <c r="AB19" s="1191"/>
      <c r="AC19" s="277"/>
      <c r="AD19" s="277"/>
      <c r="AE19" s="277"/>
      <c r="AF19" s="277"/>
      <c r="AG19" s="284"/>
      <c r="AH19" s="281"/>
      <c r="AI19" s="281"/>
    </row>
    <row r="20" spans="1:35" ht="9" customHeight="1">
      <c r="A20" s="592"/>
      <c r="B20" s="425"/>
      <c r="C20" s="426"/>
      <c r="D20" s="426"/>
      <c r="E20" s="426"/>
      <c r="F20" s="426"/>
      <c r="G20" s="426"/>
      <c r="H20" s="426"/>
      <c r="I20" s="426"/>
      <c r="J20" s="426"/>
      <c r="K20" s="1194"/>
      <c r="L20" s="1195"/>
      <c r="M20" s="1195"/>
      <c r="N20" s="1196"/>
      <c r="O20" s="277"/>
      <c r="P20" s="426"/>
      <c r="Q20" s="426"/>
      <c r="R20" s="1194"/>
      <c r="S20" s="1195"/>
      <c r="T20" s="1195"/>
      <c r="U20" s="1196"/>
      <c r="V20" s="277"/>
      <c r="W20" s="426"/>
      <c r="X20" s="426"/>
      <c r="Y20" s="1194"/>
      <c r="Z20" s="1195"/>
      <c r="AA20" s="1195"/>
      <c r="AB20" s="1196"/>
      <c r="AC20" s="277"/>
      <c r="AD20" s="277"/>
      <c r="AE20" s="277"/>
      <c r="AF20" s="277"/>
      <c r="AG20" s="284"/>
      <c r="AH20" s="281"/>
      <c r="AI20" s="281"/>
    </row>
    <row r="21" spans="1:35" ht="3" customHeight="1">
      <c r="A21" s="592"/>
      <c r="B21" s="425"/>
      <c r="C21" s="426"/>
      <c r="D21" s="426"/>
      <c r="E21" s="426"/>
      <c r="F21" s="426"/>
      <c r="G21" s="426"/>
      <c r="H21" s="426"/>
      <c r="I21" s="429"/>
      <c r="J21" s="429"/>
      <c r="K21" s="286"/>
      <c r="L21" s="286"/>
      <c r="M21" s="279"/>
      <c r="N21" s="279"/>
      <c r="O21" s="279"/>
      <c r="P21" s="429"/>
      <c r="Q21" s="429"/>
      <c r="R21" s="286"/>
      <c r="S21" s="286"/>
      <c r="T21" s="286"/>
      <c r="U21" s="279"/>
      <c r="V21" s="281"/>
      <c r="W21" s="426"/>
      <c r="X21" s="426"/>
      <c r="Y21" s="281"/>
      <c r="Z21" s="276"/>
      <c r="AA21" s="276"/>
      <c r="AB21" s="276"/>
      <c r="AC21" s="281"/>
      <c r="AD21" s="281"/>
      <c r="AE21" s="281"/>
      <c r="AF21" s="281"/>
      <c r="AG21" s="284"/>
      <c r="AH21" s="281"/>
      <c r="AI21" s="281"/>
    </row>
    <row r="22" spans="1:35" ht="3" customHeight="1">
      <c r="A22" s="579" t="s">
        <v>687</v>
      </c>
      <c r="B22" s="487" t="s">
        <v>667</v>
      </c>
      <c r="C22" s="488"/>
      <c r="D22" s="488"/>
      <c r="E22" s="488"/>
      <c r="F22" s="488"/>
      <c r="G22" s="488"/>
      <c r="H22" s="488"/>
      <c r="I22" s="277"/>
      <c r="J22" s="277"/>
      <c r="K22" s="281"/>
      <c r="L22" s="281"/>
      <c r="M22" s="281"/>
      <c r="N22" s="281"/>
      <c r="O22" s="281"/>
      <c r="P22" s="281"/>
      <c r="Q22" s="281"/>
      <c r="R22" s="281"/>
      <c r="S22" s="533" t="s">
        <v>26</v>
      </c>
      <c r="T22" s="533"/>
      <c r="U22" s="533"/>
      <c r="V22" s="533"/>
      <c r="W22" s="533"/>
      <c r="X22" s="533"/>
      <c r="Y22" s="533"/>
      <c r="Z22" s="282"/>
      <c r="AA22" s="282"/>
      <c r="AB22" s="282"/>
      <c r="AC22" s="282"/>
      <c r="AD22" s="282"/>
      <c r="AE22" s="282"/>
      <c r="AF22" s="282"/>
      <c r="AG22" s="283"/>
      <c r="AH22" s="281"/>
      <c r="AI22" s="281"/>
    </row>
    <row r="23" spans="1:35" ht="9" customHeight="1">
      <c r="A23" s="556"/>
      <c r="B23" s="546"/>
      <c r="C23" s="418"/>
      <c r="D23" s="418"/>
      <c r="E23" s="418"/>
      <c r="F23" s="418"/>
      <c r="G23" s="418"/>
      <c r="H23" s="418"/>
      <c r="I23" s="1197"/>
      <c r="J23" s="1198"/>
      <c r="K23" s="1198"/>
      <c r="L23" s="1198"/>
      <c r="M23" s="1198"/>
      <c r="N23" s="1198"/>
      <c r="O23" s="1198"/>
      <c r="P23" s="1198"/>
      <c r="Q23" s="1199"/>
      <c r="R23" s="281"/>
      <c r="S23" s="549"/>
      <c r="T23" s="549"/>
      <c r="U23" s="549"/>
      <c r="V23" s="549"/>
      <c r="W23" s="549"/>
      <c r="X23" s="549"/>
      <c r="Y23" s="549"/>
      <c r="Z23" s="1203"/>
      <c r="AA23" s="1204"/>
      <c r="AB23" s="1204"/>
      <c r="AC23" s="1204"/>
      <c r="AD23" s="1204"/>
      <c r="AE23" s="1204"/>
      <c r="AF23" s="1205"/>
      <c r="AG23" s="284"/>
      <c r="AH23" s="281"/>
      <c r="AI23" s="281"/>
    </row>
    <row r="24" spans="1:35" ht="9" customHeight="1">
      <c r="A24" s="556" t="s">
        <v>27</v>
      </c>
      <c r="B24" s="546"/>
      <c r="C24" s="418"/>
      <c r="D24" s="418"/>
      <c r="E24" s="418"/>
      <c r="F24" s="418"/>
      <c r="G24" s="418"/>
      <c r="H24" s="418"/>
      <c r="I24" s="1200"/>
      <c r="J24" s="1201"/>
      <c r="K24" s="1201"/>
      <c r="L24" s="1201"/>
      <c r="M24" s="1201"/>
      <c r="N24" s="1201"/>
      <c r="O24" s="1201"/>
      <c r="P24" s="1201"/>
      <c r="Q24" s="1202"/>
      <c r="R24" s="281"/>
      <c r="S24" s="549"/>
      <c r="T24" s="549"/>
      <c r="U24" s="549"/>
      <c r="V24" s="549"/>
      <c r="W24" s="549"/>
      <c r="X24" s="549"/>
      <c r="Y24" s="549"/>
      <c r="Z24" s="1206"/>
      <c r="AA24" s="1207"/>
      <c r="AB24" s="1207"/>
      <c r="AC24" s="1207"/>
      <c r="AD24" s="1207"/>
      <c r="AE24" s="1207"/>
      <c r="AF24" s="1208"/>
      <c r="AG24" s="284"/>
      <c r="AH24" s="281"/>
      <c r="AI24" s="281"/>
    </row>
    <row r="25" spans="1:35" ht="3" customHeight="1">
      <c r="A25" s="556"/>
      <c r="B25" s="546"/>
      <c r="C25" s="418"/>
      <c r="D25" s="418"/>
      <c r="E25" s="418"/>
      <c r="F25" s="418"/>
      <c r="G25" s="418"/>
      <c r="H25" s="418"/>
      <c r="I25" s="277"/>
      <c r="J25" s="277"/>
      <c r="K25" s="281"/>
      <c r="L25" s="281"/>
      <c r="M25" s="281"/>
      <c r="N25" s="281"/>
      <c r="O25" s="281"/>
      <c r="P25" s="281"/>
      <c r="Q25" s="281"/>
      <c r="R25" s="281"/>
      <c r="S25" s="549"/>
      <c r="T25" s="549"/>
      <c r="U25" s="549"/>
      <c r="V25" s="549"/>
      <c r="W25" s="549"/>
      <c r="X25" s="549"/>
      <c r="Y25" s="549"/>
      <c r="Z25" s="281"/>
      <c r="AA25" s="281"/>
      <c r="AB25" s="281"/>
      <c r="AC25" s="281"/>
      <c r="AD25" s="281"/>
      <c r="AE25" s="281"/>
      <c r="AF25" s="281"/>
      <c r="AG25" s="284"/>
      <c r="AH25" s="281"/>
      <c r="AI25" s="281"/>
    </row>
    <row r="26" spans="1:35" ht="6" customHeight="1">
      <c r="A26" s="556"/>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4"/>
      <c r="AH26" s="281"/>
      <c r="AI26" s="281"/>
    </row>
    <row r="27" spans="1:35" ht="3" customHeight="1">
      <c r="A27" s="556"/>
      <c r="B27" s="546" t="s">
        <v>668</v>
      </c>
      <c r="C27" s="418"/>
      <c r="D27" s="418"/>
      <c r="E27" s="418"/>
      <c r="F27" s="418"/>
      <c r="G27" s="418"/>
      <c r="H27" s="418"/>
      <c r="I27" s="418"/>
      <c r="J27" s="277"/>
      <c r="K27" s="277"/>
      <c r="L27" s="281"/>
      <c r="M27" s="281"/>
      <c r="N27" s="281"/>
      <c r="O27" s="281"/>
      <c r="P27" s="281"/>
      <c r="Q27" s="281"/>
      <c r="R27" s="281"/>
      <c r="S27" s="281"/>
      <c r="T27" s="549" t="s">
        <v>29</v>
      </c>
      <c r="U27" s="549"/>
      <c r="V27" s="549"/>
      <c r="W27" s="549"/>
      <c r="X27" s="549"/>
      <c r="Y27" s="549"/>
      <c r="Z27" s="281"/>
      <c r="AA27" s="281"/>
      <c r="AB27" s="281"/>
      <c r="AC27" s="281"/>
      <c r="AD27" s="281"/>
      <c r="AE27" s="281"/>
      <c r="AF27" s="281"/>
      <c r="AG27" s="284"/>
      <c r="AH27" s="281"/>
      <c r="AI27" s="281"/>
    </row>
    <row r="28" spans="1:35" ht="9" customHeight="1">
      <c r="A28" s="556"/>
      <c r="B28" s="546"/>
      <c r="C28" s="418"/>
      <c r="D28" s="418"/>
      <c r="E28" s="418"/>
      <c r="F28" s="418"/>
      <c r="G28" s="418"/>
      <c r="H28" s="418"/>
      <c r="I28" s="418"/>
      <c r="J28" s="422"/>
      <c r="K28" s="423"/>
      <c r="L28" s="423"/>
      <c r="M28" s="423"/>
      <c r="N28" s="424"/>
      <c r="O28" s="287"/>
      <c r="P28" s="287"/>
      <c r="Q28" s="287"/>
      <c r="R28" s="281"/>
      <c r="S28" s="281"/>
      <c r="T28" s="549"/>
      <c r="U28" s="549"/>
      <c r="V28" s="549"/>
      <c r="W28" s="549"/>
      <c r="X28" s="549"/>
      <c r="Y28" s="549"/>
      <c r="Z28" s="534"/>
      <c r="AA28" s="535"/>
      <c r="AB28" s="535"/>
      <c r="AC28" s="536"/>
      <c r="AD28" s="281"/>
      <c r="AE28" s="281"/>
      <c r="AF28" s="281"/>
      <c r="AG28" s="284"/>
      <c r="AH28" s="281"/>
      <c r="AI28" s="281"/>
    </row>
    <row r="29" spans="1:35" ht="9" customHeight="1">
      <c r="A29" s="556"/>
      <c r="B29" s="546"/>
      <c r="C29" s="418"/>
      <c r="D29" s="418"/>
      <c r="E29" s="418"/>
      <c r="F29" s="418"/>
      <c r="G29" s="418"/>
      <c r="H29" s="418"/>
      <c r="I29" s="418"/>
      <c r="J29" s="428"/>
      <c r="K29" s="429"/>
      <c r="L29" s="429"/>
      <c r="M29" s="429"/>
      <c r="N29" s="430"/>
      <c r="O29" s="287"/>
      <c r="P29" s="287"/>
      <c r="Q29" s="287"/>
      <c r="R29" s="281"/>
      <c r="S29" s="281"/>
      <c r="T29" s="549"/>
      <c r="U29" s="549"/>
      <c r="V29" s="549"/>
      <c r="W29" s="549"/>
      <c r="X29" s="549"/>
      <c r="Y29" s="549"/>
      <c r="Z29" s="537"/>
      <c r="AA29" s="538"/>
      <c r="AB29" s="538"/>
      <c r="AC29" s="539"/>
      <c r="AD29" s="281"/>
      <c r="AE29" s="281"/>
      <c r="AF29" s="281"/>
      <c r="AG29" s="284"/>
      <c r="AH29" s="281"/>
      <c r="AI29" s="281"/>
    </row>
    <row r="30" spans="1:35" ht="3" customHeight="1">
      <c r="A30" s="557"/>
      <c r="B30" s="490"/>
      <c r="C30" s="491"/>
      <c r="D30" s="491"/>
      <c r="E30" s="491"/>
      <c r="F30" s="491"/>
      <c r="G30" s="491"/>
      <c r="H30" s="491"/>
      <c r="I30" s="491"/>
      <c r="J30" s="286"/>
      <c r="K30" s="286"/>
      <c r="L30" s="279"/>
      <c r="M30" s="279"/>
      <c r="N30" s="279"/>
      <c r="O30" s="279"/>
      <c r="P30" s="279"/>
      <c r="Q30" s="279"/>
      <c r="R30" s="279"/>
      <c r="S30" s="279"/>
      <c r="T30" s="571"/>
      <c r="U30" s="571"/>
      <c r="V30" s="571"/>
      <c r="W30" s="571"/>
      <c r="X30" s="571"/>
      <c r="Y30" s="571"/>
      <c r="Z30" s="288"/>
      <c r="AA30" s="279"/>
      <c r="AB30" s="279"/>
      <c r="AC30" s="279"/>
      <c r="AD30" s="279"/>
      <c r="AE30" s="279"/>
      <c r="AF30" s="279"/>
      <c r="AG30" s="280"/>
      <c r="AH30" s="281"/>
      <c r="AI30" s="281"/>
    </row>
    <row r="31" spans="1:35" ht="3" customHeight="1">
      <c r="A31" s="569" t="s">
        <v>688</v>
      </c>
      <c r="B31" s="293"/>
      <c r="C31" s="289"/>
      <c r="D31" s="289"/>
      <c r="E31" s="289"/>
      <c r="F31" s="282"/>
      <c r="G31" s="282"/>
      <c r="H31" s="282"/>
      <c r="I31" s="282"/>
      <c r="J31" s="282"/>
      <c r="K31" s="282"/>
      <c r="L31" s="282"/>
      <c r="M31" s="282"/>
      <c r="N31" s="282"/>
      <c r="O31" s="289"/>
      <c r="P31" s="289"/>
      <c r="Q31" s="289"/>
      <c r="R31" s="289"/>
      <c r="S31" s="289"/>
      <c r="T31" s="282"/>
      <c r="U31" s="282"/>
      <c r="V31" s="282"/>
      <c r="W31" s="282"/>
      <c r="X31" s="282"/>
      <c r="Y31" s="282"/>
      <c r="Z31" s="282"/>
      <c r="AA31" s="282"/>
      <c r="AB31" s="282"/>
      <c r="AC31" s="282"/>
      <c r="AD31" s="282"/>
      <c r="AE31" s="282"/>
      <c r="AF31" s="282"/>
      <c r="AG31" s="283"/>
      <c r="AH31" s="281"/>
      <c r="AI31" s="281"/>
    </row>
    <row r="32" spans="1:36" ht="12" customHeight="1">
      <c r="A32" s="553"/>
      <c r="B32" s="548" t="s">
        <v>48</v>
      </c>
      <c r="C32" s="549"/>
      <c r="D32" s="549"/>
      <c r="E32" s="549"/>
      <c r="F32" s="549"/>
      <c r="G32" s="578"/>
      <c r="H32" s="422"/>
      <c r="I32" s="423"/>
      <c r="J32" s="423"/>
      <c r="K32" s="423"/>
      <c r="L32" s="423"/>
      <c r="M32" s="423"/>
      <c r="N32" s="424"/>
      <c r="O32" s="290"/>
      <c r="P32" s="281"/>
      <c r="Q32" s="287"/>
      <c r="R32" s="418" t="s">
        <v>49</v>
      </c>
      <c r="S32" s="418"/>
      <c r="T32" s="418"/>
      <c r="U32" s="418"/>
      <c r="V32" s="294"/>
      <c r="W32" s="422"/>
      <c r="X32" s="423"/>
      <c r="Y32" s="423"/>
      <c r="Z32" s="423"/>
      <c r="AA32" s="423"/>
      <c r="AB32" s="423"/>
      <c r="AC32" s="423"/>
      <c r="AD32" s="423"/>
      <c r="AE32" s="423"/>
      <c r="AF32" s="424"/>
      <c r="AG32" s="284"/>
      <c r="AH32" s="281"/>
      <c r="AI32" s="281"/>
      <c r="AJ32" s="272" t="s">
        <v>206</v>
      </c>
    </row>
    <row r="33" spans="1:35" ht="9" customHeight="1">
      <c r="A33" s="553"/>
      <c r="B33" s="548"/>
      <c r="C33" s="549"/>
      <c r="D33" s="549"/>
      <c r="E33" s="549"/>
      <c r="F33" s="549"/>
      <c r="G33" s="578"/>
      <c r="H33" s="428"/>
      <c r="I33" s="429"/>
      <c r="J33" s="429"/>
      <c r="K33" s="429"/>
      <c r="L33" s="429"/>
      <c r="M33" s="429"/>
      <c r="N33" s="430"/>
      <c r="O33" s="281"/>
      <c r="P33" s="281"/>
      <c r="Q33" s="295"/>
      <c r="R33" s="418"/>
      <c r="S33" s="418"/>
      <c r="T33" s="418"/>
      <c r="U33" s="418"/>
      <c r="V33" s="294"/>
      <c r="W33" s="428"/>
      <c r="X33" s="429"/>
      <c r="Y33" s="429"/>
      <c r="Z33" s="429"/>
      <c r="AA33" s="429"/>
      <c r="AB33" s="429"/>
      <c r="AC33" s="429"/>
      <c r="AD33" s="429"/>
      <c r="AE33" s="429"/>
      <c r="AF33" s="430"/>
      <c r="AG33" s="284"/>
      <c r="AH33" s="281"/>
      <c r="AI33" s="281"/>
    </row>
    <row r="34" spans="1:35" ht="3" customHeight="1">
      <c r="A34" s="556" t="s">
        <v>50</v>
      </c>
      <c r="B34" s="292"/>
      <c r="C34" s="285"/>
      <c r="D34" s="285"/>
      <c r="E34" s="285"/>
      <c r="F34" s="285"/>
      <c r="G34" s="281"/>
      <c r="H34" s="281"/>
      <c r="I34" s="281"/>
      <c r="J34" s="281"/>
      <c r="K34" s="281"/>
      <c r="L34" s="281"/>
      <c r="M34" s="281"/>
      <c r="N34" s="281"/>
      <c r="O34" s="281"/>
      <c r="P34" s="281"/>
      <c r="Q34" s="285"/>
      <c r="R34" s="285"/>
      <c r="S34" s="285"/>
      <c r="T34" s="285"/>
      <c r="U34" s="285"/>
      <c r="V34" s="285"/>
      <c r="W34" s="281"/>
      <c r="X34" s="281"/>
      <c r="Y34" s="281"/>
      <c r="Z34" s="281"/>
      <c r="AA34" s="281"/>
      <c r="AB34" s="281"/>
      <c r="AC34" s="281"/>
      <c r="AD34" s="281"/>
      <c r="AE34" s="281"/>
      <c r="AF34" s="281"/>
      <c r="AG34" s="284"/>
      <c r="AH34" s="281"/>
      <c r="AI34" s="281"/>
    </row>
    <row r="35" spans="1:35" ht="3" customHeight="1">
      <c r="A35" s="556"/>
      <c r="B35" s="548" t="s">
        <v>669</v>
      </c>
      <c r="C35" s="549"/>
      <c r="D35" s="549"/>
      <c r="E35" s="549"/>
      <c r="F35" s="549"/>
      <c r="G35" s="549"/>
      <c r="H35" s="281"/>
      <c r="I35" s="281"/>
      <c r="J35" s="281"/>
      <c r="K35" s="281"/>
      <c r="L35" s="281"/>
      <c r="M35" s="281"/>
      <c r="N35" s="281"/>
      <c r="O35" s="281"/>
      <c r="P35" s="281"/>
      <c r="Q35" s="277"/>
      <c r="R35" s="277"/>
      <c r="S35" s="277"/>
      <c r="T35" s="277"/>
      <c r="U35" s="277"/>
      <c r="V35" s="277"/>
      <c r="W35" s="277"/>
      <c r="X35" s="281"/>
      <c r="Y35" s="281"/>
      <c r="Z35" s="281"/>
      <c r="AA35" s="281"/>
      <c r="AB35" s="281"/>
      <c r="AC35" s="281"/>
      <c r="AD35" s="281"/>
      <c r="AE35" s="281"/>
      <c r="AF35" s="281"/>
      <c r="AG35" s="284"/>
      <c r="AH35" s="281"/>
      <c r="AI35" s="281"/>
    </row>
    <row r="36" spans="1:35" ht="9" customHeight="1">
      <c r="A36" s="556"/>
      <c r="B36" s="548"/>
      <c r="C36" s="549"/>
      <c r="D36" s="549"/>
      <c r="E36" s="549"/>
      <c r="F36" s="549"/>
      <c r="G36" s="549"/>
      <c r="H36" s="460"/>
      <c r="I36" s="460"/>
      <c r="J36" s="460"/>
      <c r="K36" s="460"/>
      <c r="L36" s="460"/>
      <c r="M36" s="460"/>
      <c r="N36" s="460"/>
      <c r="O36" s="281"/>
      <c r="P36" s="281"/>
      <c r="Q36" s="426" t="s">
        <v>52</v>
      </c>
      <c r="R36" s="426"/>
      <c r="S36" s="426"/>
      <c r="T36" s="426"/>
      <c r="U36" s="426"/>
      <c r="V36" s="427"/>
      <c r="W36" s="493"/>
      <c r="X36" s="493"/>
      <c r="Y36" s="493"/>
      <c r="Z36" s="493"/>
      <c r="AA36" s="493"/>
      <c r="AB36" s="493"/>
      <c r="AC36" s="493"/>
      <c r="AD36" s="493"/>
      <c r="AE36" s="493"/>
      <c r="AF36" s="493"/>
      <c r="AG36" s="284"/>
      <c r="AH36" s="281"/>
      <c r="AI36" s="281"/>
    </row>
    <row r="37" spans="1:36" ht="11.25" customHeight="1">
      <c r="A37" s="556"/>
      <c r="B37" s="548"/>
      <c r="C37" s="549"/>
      <c r="D37" s="549"/>
      <c r="E37" s="549"/>
      <c r="F37" s="549"/>
      <c r="G37" s="549"/>
      <c r="H37" s="460"/>
      <c r="I37" s="460"/>
      <c r="J37" s="460"/>
      <c r="K37" s="460"/>
      <c r="L37" s="460"/>
      <c r="M37" s="460"/>
      <c r="N37" s="460"/>
      <c r="O37" s="281"/>
      <c r="P37" s="281"/>
      <c r="Q37" s="426"/>
      <c r="R37" s="426"/>
      <c r="S37" s="426"/>
      <c r="T37" s="426"/>
      <c r="U37" s="426"/>
      <c r="V37" s="427"/>
      <c r="W37" s="493"/>
      <c r="X37" s="493"/>
      <c r="Y37" s="493"/>
      <c r="Z37" s="493"/>
      <c r="AA37" s="493"/>
      <c r="AB37" s="493"/>
      <c r="AC37" s="493"/>
      <c r="AD37" s="493"/>
      <c r="AE37" s="493"/>
      <c r="AF37" s="493"/>
      <c r="AG37" s="284"/>
      <c r="AH37" s="281"/>
      <c r="AI37" s="281"/>
      <c r="AJ37" s="272" t="s">
        <v>683</v>
      </c>
    </row>
    <row r="38" spans="1:35" ht="3" customHeight="1">
      <c r="A38" s="557"/>
      <c r="B38" s="296"/>
      <c r="C38" s="281"/>
      <c r="D38" s="281"/>
      <c r="E38" s="281"/>
      <c r="F38" s="281"/>
      <c r="G38" s="281"/>
      <c r="H38" s="281"/>
      <c r="I38" s="281"/>
      <c r="J38" s="281"/>
      <c r="K38" s="281"/>
      <c r="L38" s="281"/>
      <c r="M38" s="281"/>
      <c r="N38" s="281"/>
      <c r="O38" s="281"/>
      <c r="P38" s="281"/>
      <c r="Q38" s="276"/>
      <c r="R38" s="276"/>
      <c r="S38" s="276"/>
      <c r="T38" s="276"/>
      <c r="U38" s="276"/>
      <c r="V38" s="276"/>
      <c r="W38" s="276"/>
      <c r="X38" s="281"/>
      <c r="Y38" s="281"/>
      <c r="Z38" s="281"/>
      <c r="AA38" s="281"/>
      <c r="AB38" s="281"/>
      <c r="AC38" s="281"/>
      <c r="AD38" s="281"/>
      <c r="AE38" s="281"/>
      <c r="AF38" s="281"/>
      <c r="AG38" s="284"/>
      <c r="AH38" s="281"/>
      <c r="AI38" s="281"/>
    </row>
    <row r="39" spans="1:35" ht="3" customHeight="1">
      <c r="A39" s="569" t="s">
        <v>689</v>
      </c>
      <c r="B39" s="570" t="s">
        <v>53</v>
      </c>
      <c r="C39" s="533"/>
      <c r="D39" s="533"/>
      <c r="E39" s="533"/>
      <c r="F39" s="533"/>
      <c r="G39" s="533"/>
      <c r="H39" s="282"/>
      <c r="I39" s="282"/>
      <c r="J39" s="282"/>
      <c r="K39" s="282"/>
      <c r="L39" s="282"/>
      <c r="M39" s="282"/>
      <c r="N39" s="282"/>
      <c r="O39" s="282"/>
      <c r="P39" s="282"/>
      <c r="Q39" s="291"/>
      <c r="R39" s="291"/>
      <c r="S39" s="291"/>
      <c r="T39" s="291"/>
      <c r="U39" s="291"/>
      <c r="V39" s="291"/>
      <c r="W39" s="291"/>
      <c r="X39" s="282"/>
      <c r="Y39" s="282"/>
      <c r="Z39" s="282"/>
      <c r="AA39" s="282"/>
      <c r="AB39" s="282"/>
      <c r="AC39" s="282"/>
      <c r="AD39" s="282"/>
      <c r="AE39" s="282"/>
      <c r="AF39" s="282"/>
      <c r="AG39" s="283"/>
      <c r="AH39" s="281"/>
      <c r="AI39" s="281"/>
    </row>
    <row r="40" spans="1:35" ht="9" customHeight="1">
      <c r="A40" s="553"/>
      <c r="B40" s="548"/>
      <c r="C40" s="549"/>
      <c r="D40" s="549"/>
      <c r="E40" s="549"/>
      <c r="F40" s="549"/>
      <c r="G40" s="549"/>
      <c r="H40" s="422"/>
      <c r="I40" s="423"/>
      <c r="J40" s="423"/>
      <c r="K40" s="423"/>
      <c r="L40" s="423"/>
      <c r="M40" s="423"/>
      <c r="N40" s="423"/>
      <c r="O40" s="423"/>
      <c r="P40" s="424"/>
      <c r="Q40" s="281"/>
      <c r="R40" s="277"/>
      <c r="S40" s="277"/>
      <c r="T40" s="277"/>
      <c r="U40" s="277"/>
      <c r="V40" s="277"/>
      <c r="W40" s="277"/>
      <c r="X40" s="277"/>
      <c r="Y40" s="277"/>
      <c r="Z40" s="277"/>
      <c r="AA40" s="277"/>
      <c r="AB40" s="277"/>
      <c r="AC40" s="277"/>
      <c r="AD40" s="277"/>
      <c r="AE40" s="281"/>
      <c r="AF40" s="281"/>
      <c r="AG40" s="284"/>
      <c r="AH40" s="281"/>
      <c r="AI40" s="281"/>
    </row>
    <row r="41" spans="1:35" ht="9" customHeight="1">
      <c r="A41" s="553"/>
      <c r="B41" s="548"/>
      <c r="C41" s="549"/>
      <c r="D41" s="549"/>
      <c r="E41" s="549"/>
      <c r="F41" s="549"/>
      <c r="G41" s="549"/>
      <c r="H41" s="428"/>
      <c r="I41" s="429"/>
      <c r="J41" s="429"/>
      <c r="K41" s="429"/>
      <c r="L41" s="429"/>
      <c r="M41" s="429"/>
      <c r="N41" s="429"/>
      <c r="O41" s="429"/>
      <c r="P41" s="430"/>
      <c r="Q41" s="281"/>
      <c r="R41" s="277"/>
      <c r="S41" s="277"/>
      <c r="T41" s="277"/>
      <c r="U41" s="277"/>
      <c r="V41" s="277"/>
      <c r="W41" s="277"/>
      <c r="X41" s="277"/>
      <c r="Y41" s="277"/>
      <c r="Z41" s="277"/>
      <c r="AA41" s="277"/>
      <c r="AB41" s="277"/>
      <c r="AC41" s="277"/>
      <c r="AD41" s="277"/>
      <c r="AE41" s="281"/>
      <c r="AF41" s="281"/>
      <c r="AG41" s="284"/>
      <c r="AH41" s="281"/>
      <c r="AI41" s="281"/>
    </row>
    <row r="42" spans="1:35" ht="3" customHeight="1">
      <c r="A42" s="556" t="s">
        <v>55</v>
      </c>
      <c r="B42" s="548"/>
      <c r="C42" s="549"/>
      <c r="D42" s="549"/>
      <c r="E42" s="549"/>
      <c r="F42" s="549"/>
      <c r="G42" s="549"/>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4"/>
      <c r="AH42" s="281"/>
      <c r="AI42" s="281"/>
    </row>
    <row r="43" spans="1:35" ht="3" customHeight="1">
      <c r="A43" s="556"/>
      <c r="B43" s="548" t="s">
        <v>670</v>
      </c>
      <c r="C43" s="549"/>
      <c r="D43" s="549"/>
      <c r="E43" s="549"/>
      <c r="F43" s="549"/>
      <c r="G43" s="549"/>
      <c r="H43" s="549"/>
      <c r="I43" s="281"/>
      <c r="J43" s="281"/>
      <c r="K43" s="281"/>
      <c r="L43" s="281"/>
      <c r="M43" s="281"/>
      <c r="N43" s="281"/>
      <c r="O43" s="281"/>
      <c r="P43" s="281"/>
      <c r="Q43" s="281"/>
      <c r="R43" s="549" t="s">
        <v>57</v>
      </c>
      <c r="S43" s="549"/>
      <c r="T43" s="549"/>
      <c r="U43" s="549"/>
      <c r="V43" s="549"/>
      <c r="W43" s="549"/>
      <c r="X43" s="549"/>
      <c r="Y43" s="549"/>
      <c r="Z43" s="422"/>
      <c r="AA43" s="423"/>
      <c r="AB43" s="423"/>
      <c r="AC43" s="424"/>
      <c r="AD43" s="281"/>
      <c r="AE43" s="281"/>
      <c r="AF43" s="281"/>
      <c r="AG43" s="284"/>
      <c r="AH43" s="281"/>
      <c r="AI43" s="281"/>
    </row>
    <row r="44" spans="1:35" ht="9" customHeight="1">
      <c r="A44" s="556"/>
      <c r="B44" s="548"/>
      <c r="C44" s="549"/>
      <c r="D44" s="549"/>
      <c r="E44" s="549"/>
      <c r="F44" s="549"/>
      <c r="G44" s="549"/>
      <c r="H44" s="549"/>
      <c r="I44" s="1193"/>
      <c r="J44" s="423"/>
      <c r="K44" s="423"/>
      <c r="L44" s="423"/>
      <c r="M44" s="423"/>
      <c r="N44" s="423"/>
      <c r="O44" s="423"/>
      <c r="P44" s="424"/>
      <c r="Q44" s="281"/>
      <c r="R44" s="549"/>
      <c r="S44" s="549"/>
      <c r="T44" s="549"/>
      <c r="U44" s="549"/>
      <c r="V44" s="549"/>
      <c r="W44" s="549"/>
      <c r="X44" s="549"/>
      <c r="Y44" s="549"/>
      <c r="Z44" s="425"/>
      <c r="AA44" s="426"/>
      <c r="AB44" s="426"/>
      <c r="AC44" s="427"/>
      <c r="AD44" s="281"/>
      <c r="AE44" s="281"/>
      <c r="AF44" s="281"/>
      <c r="AG44" s="284"/>
      <c r="AH44" s="281"/>
      <c r="AI44" s="281"/>
    </row>
    <row r="45" spans="1:35" ht="9" customHeight="1">
      <c r="A45" s="556"/>
      <c r="B45" s="548"/>
      <c r="C45" s="549"/>
      <c r="D45" s="549"/>
      <c r="E45" s="549"/>
      <c r="F45" s="549"/>
      <c r="G45" s="549"/>
      <c r="H45" s="549"/>
      <c r="I45" s="428"/>
      <c r="J45" s="429"/>
      <c r="K45" s="429"/>
      <c r="L45" s="429"/>
      <c r="M45" s="429"/>
      <c r="N45" s="429"/>
      <c r="O45" s="429"/>
      <c r="P45" s="430"/>
      <c r="Q45" s="281"/>
      <c r="R45" s="549"/>
      <c r="S45" s="549"/>
      <c r="T45" s="549"/>
      <c r="U45" s="549"/>
      <c r="V45" s="549"/>
      <c r="W45" s="549"/>
      <c r="X45" s="549"/>
      <c r="Y45" s="549"/>
      <c r="Z45" s="428"/>
      <c r="AA45" s="429"/>
      <c r="AB45" s="429"/>
      <c r="AC45" s="430"/>
      <c r="AD45" s="281"/>
      <c r="AE45" s="281"/>
      <c r="AF45" s="281"/>
      <c r="AG45" s="284"/>
      <c r="AH45" s="281"/>
      <c r="AI45" s="281"/>
    </row>
    <row r="46" spans="1:35" ht="3" customHeight="1">
      <c r="A46" s="556"/>
      <c r="B46" s="548"/>
      <c r="C46" s="549"/>
      <c r="D46" s="549"/>
      <c r="E46" s="549"/>
      <c r="F46" s="549"/>
      <c r="G46" s="549"/>
      <c r="H46" s="549"/>
      <c r="I46" s="281"/>
      <c r="J46" s="281"/>
      <c r="K46" s="281"/>
      <c r="L46" s="281"/>
      <c r="M46" s="281"/>
      <c r="N46" s="281"/>
      <c r="O46" s="281"/>
      <c r="P46" s="281"/>
      <c r="Q46" s="281"/>
      <c r="R46" s="549"/>
      <c r="S46" s="549"/>
      <c r="T46" s="549"/>
      <c r="U46" s="549"/>
      <c r="V46" s="549"/>
      <c r="W46" s="549"/>
      <c r="X46" s="549"/>
      <c r="Y46" s="549"/>
      <c r="Z46" s="281"/>
      <c r="AA46" s="281"/>
      <c r="AB46" s="281"/>
      <c r="AC46" s="281"/>
      <c r="AD46" s="281"/>
      <c r="AE46" s="281"/>
      <c r="AF46" s="281"/>
      <c r="AG46" s="284"/>
      <c r="AH46" s="281"/>
      <c r="AI46" s="281"/>
    </row>
    <row r="47" spans="1:35" ht="3" customHeight="1">
      <c r="A47" s="556"/>
      <c r="B47" s="565" t="s">
        <v>661</v>
      </c>
      <c r="C47" s="566"/>
      <c r="D47" s="566"/>
      <c r="E47" s="566"/>
      <c r="F47" s="566"/>
      <c r="G47" s="566"/>
      <c r="H47" s="566"/>
      <c r="I47" s="566"/>
      <c r="J47" s="566"/>
      <c r="K47" s="566"/>
      <c r="L47" s="566"/>
      <c r="M47" s="566"/>
      <c r="N47" s="566"/>
      <c r="O47" s="281"/>
      <c r="P47" s="281"/>
      <c r="Q47" s="285"/>
      <c r="R47" s="285"/>
      <c r="S47" s="285"/>
      <c r="T47" s="285"/>
      <c r="U47" s="285"/>
      <c r="V47" s="285"/>
      <c r="W47" s="285"/>
      <c r="X47" s="285"/>
      <c r="Y47" s="285"/>
      <c r="Z47" s="281"/>
      <c r="AA47" s="281"/>
      <c r="AB47" s="281"/>
      <c r="AC47" s="281"/>
      <c r="AD47" s="281"/>
      <c r="AE47" s="281"/>
      <c r="AF47" s="281"/>
      <c r="AG47" s="284"/>
      <c r="AH47" s="281"/>
      <c r="AI47" s="281"/>
    </row>
    <row r="48" spans="1:35" ht="9" customHeight="1">
      <c r="A48" s="556"/>
      <c r="B48" s="565"/>
      <c r="C48" s="566"/>
      <c r="D48" s="566"/>
      <c r="E48" s="566"/>
      <c r="F48" s="566"/>
      <c r="G48" s="566"/>
      <c r="H48" s="566"/>
      <c r="I48" s="566"/>
      <c r="J48" s="566"/>
      <c r="K48" s="566"/>
      <c r="L48" s="566"/>
      <c r="M48" s="566"/>
      <c r="N48" s="566"/>
      <c r="O48" s="460"/>
      <c r="P48" s="460"/>
      <c r="Q48" s="460"/>
      <c r="R48" s="460"/>
      <c r="S48" s="460"/>
      <c r="T48" s="460"/>
      <c r="U48" s="460"/>
      <c r="V48" s="460"/>
      <c r="W48" s="287"/>
      <c r="X48" s="426" t="s">
        <v>62</v>
      </c>
      <c r="Y48" s="427"/>
      <c r="Z48" s="460"/>
      <c r="AA48" s="460"/>
      <c r="AB48" s="460"/>
      <c r="AC48" s="460"/>
      <c r="AD48" s="460"/>
      <c r="AE48" s="460"/>
      <c r="AF48" s="460"/>
      <c r="AG48" s="284"/>
      <c r="AH48" s="281"/>
      <c r="AI48" s="281"/>
    </row>
    <row r="49" spans="1:35" ht="9" customHeight="1">
      <c r="A49" s="556"/>
      <c r="B49" s="565"/>
      <c r="C49" s="566"/>
      <c r="D49" s="566"/>
      <c r="E49" s="566"/>
      <c r="F49" s="566"/>
      <c r="G49" s="566"/>
      <c r="H49" s="566"/>
      <c r="I49" s="566"/>
      <c r="J49" s="566"/>
      <c r="K49" s="566"/>
      <c r="L49" s="566"/>
      <c r="M49" s="566"/>
      <c r="N49" s="566"/>
      <c r="O49" s="460"/>
      <c r="P49" s="460"/>
      <c r="Q49" s="460"/>
      <c r="R49" s="460"/>
      <c r="S49" s="460"/>
      <c r="T49" s="460"/>
      <c r="U49" s="460"/>
      <c r="V49" s="460"/>
      <c r="W49" s="297"/>
      <c r="X49" s="426"/>
      <c r="Y49" s="427"/>
      <c r="Z49" s="460"/>
      <c r="AA49" s="460"/>
      <c r="AB49" s="460"/>
      <c r="AC49" s="460"/>
      <c r="AD49" s="460"/>
      <c r="AE49" s="460"/>
      <c r="AF49" s="460"/>
      <c r="AG49" s="284"/>
      <c r="AH49" s="281"/>
      <c r="AI49" s="281"/>
    </row>
    <row r="50" spans="1:35" ht="3" customHeight="1">
      <c r="A50" s="556"/>
      <c r="B50" s="565"/>
      <c r="C50" s="566"/>
      <c r="D50" s="566"/>
      <c r="E50" s="566"/>
      <c r="F50" s="566"/>
      <c r="G50" s="566"/>
      <c r="H50" s="566"/>
      <c r="I50" s="566"/>
      <c r="J50" s="566"/>
      <c r="K50" s="566"/>
      <c r="L50" s="566"/>
      <c r="M50" s="566"/>
      <c r="N50" s="566"/>
      <c r="O50" s="460"/>
      <c r="P50" s="460"/>
      <c r="Q50" s="460"/>
      <c r="R50" s="460"/>
      <c r="S50" s="460"/>
      <c r="T50" s="460"/>
      <c r="U50" s="460"/>
      <c r="V50" s="460"/>
      <c r="W50" s="297"/>
      <c r="X50" s="297"/>
      <c r="Y50" s="297"/>
      <c r="Z50" s="460"/>
      <c r="AA50" s="460"/>
      <c r="AB50" s="460"/>
      <c r="AC50" s="460"/>
      <c r="AD50" s="460"/>
      <c r="AE50" s="460"/>
      <c r="AF50" s="460"/>
      <c r="AG50" s="284"/>
      <c r="AH50" s="281"/>
      <c r="AI50" s="281"/>
    </row>
    <row r="51" spans="1:35" ht="3.75" customHeight="1">
      <c r="A51" s="557"/>
      <c r="B51" s="567"/>
      <c r="C51" s="568"/>
      <c r="D51" s="568"/>
      <c r="E51" s="568"/>
      <c r="F51" s="568"/>
      <c r="G51" s="568"/>
      <c r="H51" s="568"/>
      <c r="I51" s="568"/>
      <c r="J51" s="568"/>
      <c r="K51" s="568"/>
      <c r="L51" s="568"/>
      <c r="M51" s="568"/>
      <c r="N51" s="568"/>
      <c r="O51" s="279"/>
      <c r="P51" s="279"/>
      <c r="Q51" s="279"/>
      <c r="R51" s="279"/>
      <c r="S51" s="279"/>
      <c r="T51" s="279"/>
      <c r="U51" s="279"/>
      <c r="V51" s="279"/>
      <c r="W51" s="298"/>
      <c r="X51" s="298"/>
      <c r="Y51" s="298"/>
      <c r="Z51" s="298"/>
      <c r="AA51" s="281"/>
      <c r="AB51" s="281"/>
      <c r="AC51" s="281"/>
      <c r="AD51" s="281"/>
      <c r="AE51" s="281"/>
      <c r="AF51" s="281"/>
      <c r="AG51" s="280"/>
      <c r="AH51" s="281"/>
      <c r="AI51" s="281"/>
    </row>
    <row r="52" spans="1:35" ht="3" customHeight="1">
      <c r="A52" s="552">
        <v>11</v>
      </c>
      <c r="B52" s="487" t="s">
        <v>63</v>
      </c>
      <c r="C52" s="488"/>
      <c r="D52" s="488"/>
      <c r="E52" s="488"/>
      <c r="F52" s="488"/>
      <c r="G52" s="488"/>
      <c r="H52" s="488"/>
      <c r="I52" s="488"/>
      <c r="J52" s="488"/>
      <c r="K52" s="282"/>
      <c r="L52" s="282"/>
      <c r="M52" s="282"/>
      <c r="N52" s="282"/>
      <c r="O52" s="282"/>
      <c r="P52" s="282"/>
      <c r="Q52" s="282"/>
      <c r="R52" s="282"/>
      <c r="S52" s="282"/>
      <c r="T52" s="282"/>
      <c r="U52" s="282"/>
      <c r="V52" s="554" t="s">
        <v>662</v>
      </c>
      <c r="W52" s="554"/>
      <c r="X52" s="554"/>
      <c r="Y52" s="554"/>
      <c r="Z52" s="554"/>
      <c r="AA52" s="282"/>
      <c r="AB52" s="282"/>
      <c r="AC52" s="282"/>
      <c r="AD52" s="282"/>
      <c r="AE52" s="282"/>
      <c r="AF52" s="282"/>
      <c r="AG52" s="283"/>
      <c r="AH52" s="281"/>
      <c r="AI52" s="281"/>
    </row>
    <row r="53" spans="1:35" ht="9" customHeight="1">
      <c r="A53" s="553"/>
      <c r="B53" s="546"/>
      <c r="C53" s="418"/>
      <c r="D53" s="418"/>
      <c r="E53" s="418"/>
      <c r="F53" s="418"/>
      <c r="G53" s="418"/>
      <c r="H53" s="418"/>
      <c r="I53" s="418"/>
      <c r="J53" s="418"/>
      <c r="K53" s="422"/>
      <c r="L53" s="423"/>
      <c r="M53" s="423"/>
      <c r="N53" s="423"/>
      <c r="O53" s="423"/>
      <c r="P53" s="423"/>
      <c r="Q53" s="423"/>
      <c r="R53" s="423"/>
      <c r="S53" s="423"/>
      <c r="T53" s="423"/>
      <c r="U53" s="424"/>
      <c r="V53" s="555"/>
      <c r="W53" s="555"/>
      <c r="X53" s="555"/>
      <c r="Y53" s="555"/>
      <c r="Z53" s="555"/>
      <c r="AA53" s="422"/>
      <c r="AB53" s="423"/>
      <c r="AC53" s="423"/>
      <c r="AD53" s="423"/>
      <c r="AE53" s="423"/>
      <c r="AF53" s="424"/>
      <c r="AG53" s="284"/>
      <c r="AH53" s="281"/>
      <c r="AI53" s="281"/>
    </row>
    <row r="54" spans="1:35" ht="9" customHeight="1">
      <c r="A54" s="553"/>
      <c r="B54" s="546"/>
      <c r="C54" s="418"/>
      <c r="D54" s="418"/>
      <c r="E54" s="418"/>
      <c r="F54" s="418"/>
      <c r="G54" s="418"/>
      <c r="H54" s="418"/>
      <c r="I54" s="418"/>
      <c r="J54" s="418"/>
      <c r="K54" s="428"/>
      <c r="L54" s="429"/>
      <c r="M54" s="429"/>
      <c r="N54" s="429"/>
      <c r="O54" s="429"/>
      <c r="P54" s="429"/>
      <c r="Q54" s="429"/>
      <c r="R54" s="429"/>
      <c r="S54" s="429"/>
      <c r="T54" s="429"/>
      <c r="U54" s="430"/>
      <c r="V54" s="555"/>
      <c r="W54" s="555"/>
      <c r="X54" s="555"/>
      <c r="Y54" s="555"/>
      <c r="Z54" s="555"/>
      <c r="AA54" s="428"/>
      <c r="AB54" s="429"/>
      <c r="AC54" s="429"/>
      <c r="AD54" s="429"/>
      <c r="AE54" s="429"/>
      <c r="AF54" s="430"/>
      <c r="AG54" s="284"/>
      <c r="AH54" s="281"/>
      <c r="AI54" s="281"/>
    </row>
    <row r="55" spans="1:35" ht="3" customHeight="1">
      <c r="A55" s="299"/>
      <c r="B55" s="546"/>
      <c r="C55" s="418"/>
      <c r="D55" s="418"/>
      <c r="E55" s="418"/>
      <c r="F55" s="418"/>
      <c r="G55" s="418"/>
      <c r="H55" s="418"/>
      <c r="I55" s="418"/>
      <c r="J55" s="418"/>
      <c r="K55" s="281"/>
      <c r="L55" s="281"/>
      <c r="M55" s="281"/>
      <c r="N55" s="281"/>
      <c r="O55" s="281"/>
      <c r="P55" s="281"/>
      <c r="Q55" s="281"/>
      <c r="R55" s="281"/>
      <c r="S55" s="281"/>
      <c r="T55" s="281"/>
      <c r="U55" s="281"/>
      <c r="V55" s="555"/>
      <c r="W55" s="555"/>
      <c r="X55" s="555"/>
      <c r="Y55" s="555"/>
      <c r="Z55" s="555"/>
      <c r="AA55" s="281"/>
      <c r="AB55" s="281"/>
      <c r="AC55" s="281"/>
      <c r="AD55" s="281"/>
      <c r="AE55" s="281"/>
      <c r="AF55" s="281"/>
      <c r="AG55" s="284"/>
      <c r="AH55" s="281"/>
      <c r="AI55" s="281"/>
    </row>
    <row r="56" spans="1:35" ht="3" customHeight="1">
      <c r="A56" s="299"/>
      <c r="B56" s="550" t="s">
        <v>65</v>
      </c>
      <c r="C56" s="551"/>
      <c r="D56" s="551"/>
      <c r="E56" s="551"/>
      <c r="F56" s="551"/>
      <c r="G56" s="551"/>
      <c r="H56" s="551"/>
      <c r="I56" s="551"/>
      <c r="J56" s="551"/>
      <c r="K56" s="281"/>
      <c r="L56" s="281"/>
      <c r="M56" s="281"/>
      <c r="N56" s="281"/>
      <c r="O56" s="281"/>
      <c r="P56" s="287"/>
      <c r="Q56" s="277"/>
      <c r="R56" s="549" t="s">
        <v>66</v>
      </c>
      <c r="S56" s="549"/>
      <c r="T56" s="549"/>
      <c r="U56" s="549"/>
      <c r="V56" s="549"/>
      <c r="W56" s="549"/>
      <c r="X56" s="277"/>
      <c r="Y56" s="277"/>
      <c r="Z56" s="281"/>
      <c r="AA56" s="281"/>
      <c r="AB56" s="281"/>
      <c r="AC56" s="281"/>
      <c r="AD56" s="281"/>
      <c r="AE56" s="281"/>
      <c r="AF56" s="281"/>
      <c r="AG56" s="284"/>
      <c r="AH56" s="281"/>
      <c r="AI56" s="281"/>
    </row>
    <row r="57" spans="1:36" ht="19.5" customHeight="1">
      <c r="A57" s="556" t="s">
        <v>67</v>
      </c>
      <c r="B57" s="550"/>
      <c r="C57" s="551"/>
      <c r="D57" s="551"/>
      <c r="E57" s="551"/>
      <c r="F57" s="551"/>
      <c r="G57" s="551"/>
      <c r="H57" s="551"/>
      <c r="I57" s="551"/>
      <c r="J57" s="551"/>
      <c r="K57" s="456"/>
      <c r="L57" s="457"/>
      <c r="M57" s="457"/>
      <c r="N57" s="457"/>
      <c r="O57" s="457"/>
      <c r="P57" s="458"/>
      <c r="Q57" s="277"/>
      <c r="R57" s="549"/>
      <c r="S57" s="549"/>
      <c r="T57" s="549"/>
      <c r="U57" s="549"/>
      <c r="V57" s="549"/>
      <c r="W57" s="549"/>
      <c r="X57" s="456"/>
      <c r="Y57" s="457"/>
      <c r="Z57" s="457"/>
      <c r="AA57" s="457"/>
      <c r="AB57" s="457"/>
      <c r="AC57" s="458"/>
      <c r="AD57" s="277"/>
      <c r="AE57" s="277"/>
      <c r="AF57" s="277"/>
      <c r="AG57" s="284"/>
      <c r="AH57" s="281"/>
      <c r="AI57" s="281"/>
      <c r="AJ57" s="272" t="s">
        <v>208</v>
      </c>
    </row>
    <row r="58" spans="1:35" ht="3" customHeight="1">
      <c r="A58" s="556"/>
      <c r="B58" s="550"/>
      <c r="C58" s="551"/>
      <c r="D58" s="551"/>
      <c r="E58" s="551"/>
      <c r="F58" s="551"/>
      <c r="G58" s="551"/>
      <c r="H58" s="551"/>
      <c r="I58" s="551"/>
      <c r="J58" s="551"/>
      <c r="K58" s="281"/>
      <c r="L58" s="281"/>
      <c r="M58" s="281"/>
      <c r="N58" s="281"/>
      <c r="O58" s="281"/>
      <c r="P58" s="277"/>
      <c r="Q58" s="277"/>
      <c r="R58" s="549"/>
      <c r="S58" s="549"/>
      <c r="T58" s="549"/>
      <c r="U58" s="549"/>
      <c r="V58" s="549"/>
      <c r="W58" s="549"/>
      <c r="X58" s="277"/>
      <c r="Y58" s="277"/>
      <c r="Z58" s="281"/>
      <c r="AA58" s="281"/>
      <c r="AB58" s="281"/>
      <c r="AC58" s="281"/>
      <c r="AD58" s="281"/>
      <c r="AE58" s="281"/>
      <c r="AF58" s="281"/>
      <c r="AG58" s="284"/>
      <c r="AH58" s="281"/>
      <c r="AI58" s="281"/>
    </row>
    <row r="59" spans="1:35" ht="3" customHeight="1">
      <c r="A59" s="556"/>
      <c r="B59" s="546" t="s">
        <v>69</v>
      </c>
      <c r="C59" s="418"/>
      <c r="D59" s="418"/>
      <c r="E59" s="418"/>
      <c r="F59" s="418"/>
      <c r="G59" s="418"/>
      <c r="H59" s="418"/>
      <c r="I59" s="418"/>
      <c r="J59" s="418"/>
      <c r="K59" s="281"/>
      <c r="L59" s="281"/>
      <c r="M59" s="281"/>
      <c r="N59" s="281"/>
      <c r="O59" s="281"/>
      <c r="P59" s="281"/>
      <c r="Q59" s="276"/>
      <c r="R59" s="276"/>
      <c r="S59" s="276"/>
      <c r="T59" s="276"/>
      <c r="U59" s="276"/>
      <c r="V59" s="547" t="s">
        <v>662</v>
      </c>
      <c r="W59" s="547"/>
      <c r="X59" s="547"/>
      <c r="Y59" s="547"/>
      <c r="Z59" s="547"/>
      <c r="AA59" s="281"/>
      <c r="AB59" s="281"/>
      <c r="AC59" s="281"/>
      <c r="AD59" s="281"/>
      <c r="AE59" s="281"/>
      <c r="AF59" s="281"/>
      <c r="AG59" s="284"/>
      <c r="AH59" s="281"/>
      <c r="AI59" s="281"/>
    </row>
    <row r="60" spans="1:35" ht="9" customHeight="1">
      <c r="A60" s="556"/>
      <c r="B60" s="546"/>
      <c r="C60" s="418"/>
      <c r="D60" s="418"/>
      <c r="E60" s="418"/>
      <c r="F60" s="418"/>
      <c r="G60" s="418"/>
      <c r="H60" s="418"/>
      <c r="I60" s="418"/>
      <c r="J60" s="418"/>
      <c r="K60" s="422"/>
      <c r="L60" s="423"/>
      <c r="M60" s="423"/>
      <c r="N60" s="423"/>
      <c r="O60" s="423"/>
      <c r="P60" s="423"/>
      <c r="Q60" s="423"/>
      <c r="R60" s="423"/>
      <c r="S60" s="423"/>
      <c r="T60" s="423"/>
      <c r="U60" s="424"/>
      <c r="V60" s="547"/>
      <c r="W60" s="547"/>
      <c r="X60" s="547"/>
      <c r="Y60" s="547"/>
      <c r="Z60" s="547"/>
      <c r="AA60" s="422"/>
      <c r="AB60" s="423"/>
      <c r="AC60" s="423"/>
      <c r="AD60" s="423"/>
      <c r="AE60" s="423"/>
      <c r="AF60" s="424"/>
      <c r="AG60" s="284"/>
      <c r="AH60" s="281"/>
      <c r="AI60" s="281"/>
    </row>
    <row r="61" spans="1:35" ht="9" customHeight="1">
      <c r="A61" s="556"/>
      <c r="B61" s="546"/>
      <c r="C61" s="418"/>
      <c r="D61" s="418"/>
      <c r="E61" s="418"/>
      <c r="F61" s="418"/>
      <c r="G61" s="418"/>
      <c r="H61" s="418"/>
      <c r="I61" s="418"/>
      <c r="J61" s="418"/>
      <c r="K61" s="428"/>
      <c r="L61" s="429"/>
      <c r="M61" s="429"/>
      <c r="N61" s="429"/>
      <c r="O61" s="429"/>
      <c r="P61" s="429"/>
      <c r="Q61" s="429"/>
      <c r="R61" s="429"/>
      <c r="S61" s="429"/>
      <c r="T61" s="429"/>
      <c r="U61" s="430"/>
      <c r="V61" s="547"/>
      <c r="W61" s="547"/>
      <c r="X61" s="547"/>
      <c r="Y61" s="547"/>
      <c r="Z61" s="547"/>
      <c r="AA61" s="428"/>
      <c r="AB61" s="429"/>
      <c r="AC61" s="429"/>
      <c r="AD61" s="429"/>
      <c r="AE61" s="429"/>
      <c r="AF61" s="430"/>
      <c r="AG61" s="284"/>
      <c r="AH61" s="281"/>
      <c r="AI61" s="281"/>
    </row>
    <row r="62" spans="1:35" ht="3" customHeight="1">
      <c r="A62" s="556"/>
      <c r="B62" s="546"/>
      <c r="C62" s="418"/>
      <c r="D62" s="418"/>
      <c r="E62" s="418"/>
      <c r="F62" s="418"/>
      <c r="G62" s="418"/>
      <c r="H62" s="418"/>
      <c r="I62" s="418"/>
      <c r="J62" s="418"/>
      <c r="K62" s="281"/>
      <c r="L62" s="281"/>
      <c r="M62" s="281"/>
      <c r="N62" s="281"/>
      <c r="O62" s="281"/>
      <c r="P62" s="281"/>
      <c r="Q62" s="281"/>
      <c r="R62" s="281"/>
      <c r="S62" s="281"/>
      <c r="T62" s="281"/>
      <c r="U62" s="281"/>
      <c r="V62" s="547"/>
      <c r="W62" s="547"/>
      <c r="X62" s="547"/>
      <c r="Y62" s="547"/>
      <c r="Z62" s="547"/>
      <c r="AA62" s="281"/>
      <c r="AB62" s="281"/>
      <c r="AC62" s="281"/>
      <c r="AD62" s="281"/>
      <c r="AE62" s="281"/>
      <c r="AF62" s="281"/>
      <c r="AG62" s="284"/>
      <c r="AH62" s="281"/>
      <c r="AI62" s="281"/>
    </row>
    <row r="63" spans="1:35" ht="3" customHeight="1">
      <c r="A63" s="556"/>
      <c r="B63" s="550" t="s">
        <v>65</v>
      </c>
      <c r="C63" s="551"/>
      <c r="D63" s="551"/>
      <c r="E63" s="551"/>
      <c r="F63" s="551"/>
      <c r="G63" s="551"/>
      <c r="H63" s="551"/>
      <c r="I63" s="551"/>
      <c r="J63" s="551"/>
      <c r="K63" s="281"/>
      <c r="L63" s="281"/>
      <c r="M63" s="281"/>
      <c r="N63" s="281"/>
      <c r="O63" s="281"/>
      <c r="P63" s="277"/>
      <c r="Q63" s="277"/>
      <c r="R63" s="549" t="s">
        <v>66</v>
      </c>
      <c r="S63" s="549"/>
      <c r="T63" s="549"/>
      <c r="U63" s="549"/>
      <c r="V63" s="549"/>
      <c r="W63" s="549"/>
      <c r="X63" s="277"/>
      <c r="Y63" s="277"/>
      <c r="Z63" s="281"/>
      <c r="AA63" s="281"/>
      <c r="AB63" s="281"/>
      <c r="AC63" s="281"/>
      <c r="AD63" s="281"/>
      <c r="AE63" s="281"/>
      <c r="AF63" s="281"/>
      <c r="AG63" s="284"/>
      <c r="AH63" s="281"/>
      <c r="AI63" s="281"/>
    </row>
    <row r="64" spans="1:35" ht="9" customHeight="1">
      <c r="A64" s="556"/>
      <c r="B64" s="550"/>
      <c r="C64" s="551"/>
      <c r="D64" s="551"/>
      <c r="E64" s="551"/>
      <c r="F64" s="551"/>
      <c r="G64" s="551"/>
      <c r="H64" s="551"/>
      <c r="I64" s="551"/>
      <c r="J64" s="551"/>
      <c r="K64" s="422"/>
      <c r="L64" s="423"/>
      <c r="M64" s="423"/>
      <c r="N64" s="423"/>
      <c r="O64" s="423"/>
      <c r="P64" s="424"/>
      <c r="Q64" s="277"/>
      <c r="R64" s="549"/>
      <c r="S64" s="549"/>
      <c r="T64" s="549"/>
      <c r="U64" s="549"/>
      <c r="V64" s="549"/>
      <c r="W64" s="549"/>
      <c r="X64" s="422"/>
      <c r="Y64" s="423"/>
      <c r="Z64" s="423"/>
      <c r="AA64" s="423"/>
      <c r="AB64" s="423"/>
      <c r="AC64" s="424"/>
      <c r="AD64" s="277"/>
      <c r="AE64" s="277"/>
      <c r="AF64" s="277"/>
      <c r="AG64" s="284"/>
      <c r="AH64" s="281"/>
      <c r="AI64" s="281"/>
    </row>
    <row r="65" spans="1:35" ht="9" customHeight="1">
      <c r="A65" s="556"/>
      <c r="B65" s="550"/>
      <c r="C65" s="551"/>
      <c r="D65" s="551"/>
      <c r="E65" s="551"/>
      <c r="F65" s="551"/>
      <c r="G65" s="551"/>
      <c r="H65" s="551"/>
      <c r="I65" s="551"/>
      <c r="J65" s="551"/>
      <c r="K65" s="428"/>
      <c r="L65" s="429"/>
      <c r="M65" s="429"/>
      <c r="N65" s="429"/>
      <c r="O65" s="429"/>
      <c r="P65" s="430"/>
      <c r="Q65" s="277"/>
      <c r="R65" s="549"/>
      <c r="S65" s="549"/>
      <c r="T65" s="549"/>
      <c r="U65" s="549"/>
      <c r="V65" s="549"/>
      <c r="W65" s="549"/>
      <c r="X65" s="428"/>
      <c r="Y65" s="429"/>
      <c r="Z65" s="429"/>
      <c r="AA65" s="429"/>
      <c r="AB65" s="429"/>
      <c r="AC65" s="430"/>
      <c r="AD65" s="277"/>
      <c r="AE65" s="277"/>
      <c r="AF65" s="277"/>
      <c r="AG65" s="284"/>
      <c r="AH65" s="281"/>
      <c r="AI65" s="281"/>
    </row>
    <row r="66" spans="1:35" ht="3" customHeight="1">
      <c r="A66" s="556"/>
      <c r="B66" s="550"/>
      <c r="C66" s="551"/>
      <c r="D66" s="551"/>
      <c r="E66" s="551"/>
      <c r="F66" s="551"/>
      <c r="G66" s="551"/>
      <c r="H66" s="551"/>
      <c r="I66" s="551"/>
      <c r="J66" s="551"/>
      <c r="K66" s="281"/>
      <c r="L66" s="281"/>
      <c r="M66" s="281"/>
      <c r="N66" s="281"/>
      <c r="O66" s="281"/>
      <c r="P66" s="277"/>
      <c r="Q66" s="277"/>
      <c r="R66" s="549"/>
      <c r="S66" s="549"/>
      <c r="T66" s="549"/>
      <c r="U66" s="549"/>
      <c r="V66" s="549"/>
      <c r="W66" s="549"/>
      <c r="X66" s="277"/>
      <c r="Y66" s="277"/>
      <c r="Z66" s="281"/>
      <c r="AA66" s="281"/>
      <c r="AB66" s="281"/>
      <c r="AC66" s="281"/>
      <c r="AD66" s="281"/>
      <c r="AE66" s="281"/>
      <c r="AF66" s="281"/>
      <c r="AG66" s="284"/>
      <c r="AH66" s="281"/>
      <c r="AI66" s="281"/>
    </row>
    <row r="67" spans="1:35" ht="3" customHeight="1">
      <c r="A67" s="556"/>
      <c r="B67" s="546" t="s">
        <v>70</v>
      </c>
      <c r="C67" s="418"/>
      <c r="D67" s="418"/>
      <c r="E67" s="418"/>
      <c r="F67" s="418"/>
      <c r="G67" s="418"/>
      <c r="H67" s="418"/>
      <c r="I67" s="418"/>
      <c r="J67" s="418"/>
      <c r="K67" s="276"/>
      <c r="L67" s="281"/>
      <c r="M67" s="281"/>
      <c r="N67" s="281"/>
      <c r="O67" s="281"/>
      <c r="P67" s="281"/>
      <c r="Q67" s="276"/>
      <c r="R67" s="276"/>
      <c r="S67" s="276"/>
      <c r="T67" s="276"/>
      <c r="U67" s="276"/>
      <c r="V67" s="547" t="s">
        <v>662</v>
      </c>
      <c r="W67" s="547"/>
      <c r="X67" s="547"/>
      <c r="Y67" s="547"/>
      <c r="Z67" s="547"/>
      <c r="AA67" s="281"/>
      <c r="AB67" s="281"/>
      <c r="AC67" s="281"/>
      <c r="AD67" s="281"/>
      <c r="AE67" s="281"/>
      <c r="AF67" s="281"/>
      <c r="AG67" s="284"/>
      <c r="AH67" s="281"/>
      <c r="AI67" s="281"/>
    </row>
    <row r="68" spans="1:35" ht="9" customHeight="1">
      <c r="A68" s="556"/>
      <c r="B68" s="546"/>
      <c r="C68" s="418"/>
      <c r="D68" s="418"/>
      <c r="E68" s="418"/>
      <c r="F68" s="418"/>
      <c r="G68" s="418"/>
      <c r="H68" s="418"/>
      <c r="I68" s="418"/>
      <c r="J68" s="418"/>
      <c r="K68" s="422"/>
      <c r="L68" s="423"/>
      <c r="M68" s="423"/>
      <c r="N68" s="423"/>
      <c r="O68" s="423"/>
      <c r="P68" s="423"/>
      <c r="Q68" s="423"/>
      <c r="R68" s="423"/>
      <c r="S68" s="423"/>
      <c r="T68" s="423"/>
      <c r="U68" s="424"/>
      <c r="V68" s="547"/>
      <c r="W68" s="547"/>
      <c r="X68" s="547"/>
      <c r="Y68" s="547"/>
      <c r="Z68" s="547"/>
      <c r="AA68" s="422"/>
      <c r="AB68" s="423"/>
      <c r="AC68" s="423"/>
      <c r="AD68" s="423"/>
      <c r="AE68" s="423"/>
      <c r="AF68" s="424"/>
      <c r="AG68" s="284"/>
      <c r="AH68" s="281"/>
      <c r="AI68" s="281"/>
    </row>
    <row r="69" spans="1:35" ht="9" customHeight="1">
      <c r="A69" s="556"/>
      <c r="B69" s="546"/>
      <c r="C69" s="418"/>
      <c r="D69" s="418"/>
      <c r="E69" s="418"/>
      <c r="F69" s="418"/>
      <c r="G69" s="418"/>
      <c r="H69" s="418"/>
      <c r="I69" s="418"/>
      <c r="J69" s="418"/>
      <c r="K69" s="428"/>
      <c r="L69" s="429"/>
      <c r="M69" s="429"/>
      <c r="N69" s="429"/>
      <c r="O69" s="429"/>
      <c r="P69" s="429"/>
      <c r="Q69" s="429"/>
      <c r="R69" s="429"/>
      <c r="S69" s="429"/>
      <c r="T69" s="429"/>
      <c r="U69" s="430"/>
      <c r="V69" s="547"/>
      <c r="W69" s="547"/>
      <c r="X69" s="547"/>
      <c r="Y69" s="547"/>
      <c r="Z69" s="547"/>
      <c r="AA69" s="428"/>
      <c r="AB69" s="429"/>
      <c r="AC69" s="429"/>
      <c r="AD69" s="429"/>
      <c r="AE69" s="429"/>
      <c r="AF69" s="430"/>
      <c r="AG69" s="284"/>
      <c r="AH69" s="281"/>
      <c r="AI69" s="281"/>
    </row>
    <row r="70" spans="1:35" ht="3" customHeight="1">
      <c r="A70" s="556"/>
      <c r="B70" s="546"/>
      <c r="C70" s="418"/>
      <c r="D70" s="418"/>
      <c r="E70" s="418"/>
      <c r="F70" s="418"/>
      <c r="G70" s="418"/>
      <c r="H70" s="418"/>
      <c r="I70" s="418"/>
      <c r="J70" s="418"/>
      <c r="K70" s="281"/>
      <c r="L70" s="281"/>
      <c r="M70" s="281"/>
      <c r="N70" s="281"/>
      <c r="O70" s="281"/>
      <c r="P70" s="281"/>
      <c r="Q70" s="281"/>
      <c r="R70" s="281"/>
      <c r="S70" s="281"/>
      <c r="T70" s="281"/>
      <c r="U70" s="281"/>
      <c r="V70" s="547"/>
      <c r="W70" s="547"/>
      <c r="X70" s="547"/>
      <c r="Y70" s="547"/>
      <c r="Z70" s="547"/>
      <c r="AA70" s="281"/>
      <c r="AB70" s="281"/>
      <c r="AC70" s="281"/>
      <c r="AD70" s="281"/>
      <c r="AE70" s="281"/>
      <c r="AF70" s="281"/>
      <c r="AG70" s="284"/>
      <c r="AH70" s="281"/>
      <c r="AI70" s="281"/>
    </row>
    <row r="71" spans="1:35" ht="3" customHeight="1">
      <c r="A71" s="556"/>
      <c r="B71" s="548" t="s">
        <v>671</v>
      </c>
      <c r="C71" s="549"/>
      <c r="D71" s="549"/>
      <c r="E71" s="549"/>
      <c r="F71" s="549"/>
      <c r="G71" s="549"/>
      <c r="H71" s="549"/>
      <c r="I71" s="549"/>
      <c r="J71" s="549"/>
      <c r="K71" s="277"/>
      <c r="L71" s="281"/>
      <c r="M71" s="281"/>
      <c r="N71" s="281"/>
      <c r="O71" s="281"/>
      <c r="P71" s="281"/>
      <c r="Q71" s="281"/>
      <c r="R71" s="549" t="s">
        <v>66</v>
      </c>
      <c r="S71" s="549"/>
      <c r="T71" s="549"/>
      <c r="U71" s="549"/>
      <c r="V71" s="549"/>
      <c r="W71" s="549"/>
      <c r="X71" s="277"/>
      <c r="Y71" s="277"/>
      <c r="Z71" s="277"/>
      <c r="AA71" s="277"/>
      <c r="AB71" s="277"/>
      <c r="AC71" s="277"/>
      <c r="AD71" s="281"/>
      <c r="AE71" s="281"/>
      <c r="AF71" s="281"/>
      <c r="AG71" s="284"/>
      <c r="AH71" s="281"/>
      <c r="AI71" s="281"/>
    </row>
    <row r="72" spans="1:35" ht="9" customHeight="1">
      <c r="A72" s="556"/>
      <c r="B72" s="548"/>
      <c r="C72" s="549"/>
      <c r="D72" s="549"/>
      <c r="E72" s="549"/>
      <c r="F72" s="549"/>
      <c r="G72" s="549"/>
      <c r="H72" s="549"/>
      <c r="I72" s="549"/>
      <c r="J72" s="549"/>
      <c r="K72" s="422"/>
      <c r="L72" s="423"/>
      <c r="M72" s="423"/>
      <c r="N72" s="423"/>
      <c r="O72" s="423"/>
      <c r="P72" s="424"/>
      <c r="Q72" s="277"/>
      <c r="R72" s="549"/>
      <c r="S72" s="549"/>
      <c r="T72" s="549"/>
      <c r="U72" s="549"/>
      <c r="V72" s="549"/>
      <c r="W72" s="549"/>
      <c r="X72" s="422"/>
      <c r="Y72" s="423"/>
      <c r="Z72" s="423"/>
      <c r="AA72" s="423"/>
      <c r="AB72" s="423"/>
      <c r="AC72" s="424"/>
      <c r="AD72" s="277"/>
      <c r="AE72" s="277"/>
      <c r="AF72" s="277"/>
      <c r="AG72" s="284"/>
      <c r="AH72" s="281"/>
      <c r="AI72" s="281"/>
    </row>
    <row r="73" spans="1:35" ht="9" customHeight="1">
      <c r="A73" s="556"/>
      <c r="B73" s="548"/>
      <c r="C73" s="549"/>
      <c r="D73" s="549"/>
      <c r="E73" s="549"/>
      <c r="F73" s="549"/>
      <c r="G73" s="549"/>
      <c r="H73" s="549"/>
      <c r="I73" s="549"/>
      <c r="J73" s="549"/>
      <c r="K73" s="428"/>
      <c r="L73" s="429"/>
      <c r="M73" s="429"/>
      <c r="N73" s="429"/>
      <c r="O73" s="429"/>
      <c r="P73" s="430"/>
      <c r="Q73" s="277"/>
      <c r="R73" s="549"/>
      <c r="S73" s="549"/>
      <c r="T73" s="549"/>
      <c r="U73" s="549"/>
      <c r="V73" s="549"/>
      <c r="W73" s="549"/>
      <c r="X73" s="428"/>
      <c r="Y73" s="429"/>
      <c r="Z73" s="429"/>
      <c r="AA73" s="429"/>
      <c r="AB73" s="429"/>
      <c r="AC73" s="430"/>
      <c r="AD73" s="277"/>
      <c r="AE73" s="277"/>
      <c r="AF73" s="277"/>
      <c r="AG73" s="284"/>
      <c r="AH73" s="281"/>
      <c r="AI73" s="281"/>
    </row>
    <row r="74" spans="1:35" ht="3" customHeight="1">
      <c r="A74" s="557"/>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80"/>
      <c r="AH74" s="281"/>
      <c r="AI74" s="281"/>
    </row>
    <row r="75" spans="1:35" ht="12" customHeight="1">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2"/>
      <c r="Z75" s="533" t="s">
        <v>75</v>
      </c>
      <c r="AA75" s="533"/>
      <c r="AB75" s="533"/>
      <c r="AC75" s="533"/>
      <c r="AD75" s="533"/>
      <c r="AE75" s="533"/>
      <c r="AF75" s="533"/>
      <c r="AG75" s="533"/>
      <c r="AH75" s="300"/>
      <c r="AI75" s="300"/>
    </row>
    <row r="76" spans="1:40" ht="11.25" customHeight="1">
      <c r="A76" s="534" t="s">
        <v>76</v>
      </c>
      <c r="B76" s="535"/>
      <c r="C76" s="535"/>
      <c r="D76" s="535"/>
      <c r="E76" s="535"/>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6"/>
      <c r="AH76" s="285"/>
      <c r="AI76" s="285"/>
      <c r="AJ76" s="281"/>
      <c r="AK76" s="281"/>
      <c r="AL76" s="281"/>
      <c r="AM76" s="281"/>
      <c r="AN76" s="301"/>
    </row>
    <row r="77" spans="1:40" ht="11.25" customHeight="1">
      <c r="A77" s="537"/>
      <c r="B77" s="538"/>
      <c r="C77" s="538"/>
      <c r="D77" s="538"/>
      <c r="E77" s="538"/>
      <c r="F77" s="538"/>
      <c r="G77" s="538"/>
      <c r="H77" s="538"/>
      <c r="I77" s="538"/>
      <c r="J77" s="538"/>
      <c r="K77" s="538"/>
      <c r="L77" s="538"/>
      <c r="M77" s="538"/>
      <c r="N77" s="538"/>
      <c r="O77" s="538"/>
      <c r="P77" s="538"/>
      <c r="Q77" s="538"/>
      <c r="R77" s="538"/>
      <c r="S77" s="538"/>
      <c r="T77" s="538"/>
      <c r="U77" s="538"/>
      <c r="V77" s="538"/>
      <c r="W77" s="538"/>
      <c r="X77" s="538"/>
      <c r="Y77" s="538"/>
      <c r="Z77" s="538"/>
      <c r="AA77" s="538"/>
      <c r="AB77" s="538"/>
      <c r="AC77" s="538"/>
      <c r="AD77" s="538"/>
      <c r="AE77" s="538"/>
      <c r="AF77" s="538"/>
      <c r="AG77" s="539"/>
      <c r="AH77" s="285"/>
      <c r="AI77" s="285"/>
      <c r="AJ77" s="281"/>
      <c r="AK77" s="281"/>
      <c r="AL77" s="281"/>
      <c r="AM77" s="281"/>
      <c r="AN77" s="301"/>
    </row>
    <row r="78" spans="1:40" ht="10.5" customHeight="1">
      <c r="A78" s="422" t="s">
        <v>77</v>
      </c>
      <c r="B78" s="423"/>
      <c r="C78" s="423"/>
      <c r="D78" s="424"/>
      <c r="E78" s="422">
        <f>IF(H5="","",H5)</f>
      </c>
      <c r="F78" s="423"/>
      <c r="G78" s="423"/>
      <c r="H78" s="423"/>
      <c r="I78" s="423"/>
      <c r="J78" s="423"/>
      <c r="K78" s="423"/>
      <c r="L78" s="423"/>
      <c r="M78" s="423"/>
      <c r="N78" s="423"/>
      <c r="O78" s="423"/>
      <c r="P78" s="423"/>
      <c r="Q78" s="423"/>
      <c r="R78" s="423"/>
      <c r="S78" s="423"/>
      <c r="T78" s="423"/>
      <c r="U78" s="423"/>
      <c r="V78" s="423"/>
      <c r="W78" s="423"/>
      <c r="X78" s="424"/>
      <c r="Y78" s="552" t="s">
        <v>78</v>
      </c>
      <c r="Z78" s="552"/>
      <c r="AA78" s="552"/>
      <c r="AB78" s="552"/>
      <c r="AC78" s="422">
        <f>IF(I3="","",I3)</f>
      </c>
      <c r="AD78" s="423"/>
      <c r="AE78" s="423"/>
      <c r="AF78" s="423"/>
      <c r="AG78" s="424"/>
      <c r="AH78" s="281"/>
      <c r="AI78" s="281"/>
      <c r="AJ78" s="281" t="s">
        <v>676</v>
      </c>
      <c r="AK78" s="3"/>
      <c r="AL78" s="281"/>
      <c r="AM78" s="281"/>
      <c r="AN78" s="301"/>
    </row>
    <row r="79" spans="1:35" ht="10.5" customHeight="1">
      <c r="A79" s="428"/>
      <c r="B79" s="429"/>
      <c r="C79" s="429"/>
      <c r="D79" s="430"/>
      <c r="E79" s="428"/>
      <c r="F79" s="429"/>
      <c r="G79" s="429"/>
      <c r="H79" s="429"/>
      <c r="I79" s="429"/>
      <c r="J79" s="429"/>
      <c r="K79" s="429"/>
      <c r="L79" s="429"/>
      <c r="M79" s="429"/>
      <c r="N79" s="429"/>
      <c r="O79" s="429"/>
      <c r="P79" s="429"/>
      <c r="Q79" s="429"/>
      <c r="R79" s="429"/>
      <c r="S79" s="429"/>
      <c r="T79" s="429"/>
      <c r="U79" s="429"/>
      <c r="V79" s="429"/>
      <c r="W79" s="429"/>
      <c r="X79" s="430"/>
      <c r="Y79" s="553"/>
      <c r="Z79" s="553"/>
      <c r="AA79" s="553"/>
      <c r="AB79" s="553"/>
      <c r="AC79" s="428"/>
      <c r="AD79" s="429"/>
      <c r="AE79" s="429"/>
      <c r="AF79" s="429"/>
      <c r="AG79" s="430"/>
      <c r="AH79" s="281"/>
      <c r="AI79" s="281"/>
    </row>
    <row r="80" spans="1:35" ht="13.5" customHeight="1">
      <c r="A80" s="460" t="s">
        <v>79</v>
      </c>
      <c r="B80" s="460"/>
      <c r="C80" s="422" t="s">
        <v>80</v>
      </c>
      <c r="D80" s="423"/>
      <c r="E80" s="423"/>
      <c r="F80" s="423"/>
      <c r="G80" s="423"/>
      <c r="H80" s="423"/>
      <c r="I80" s="423"/>
      <c r="J80" s="423"/>
      <c r="K80" s="424"/>
      <c r="L80" s="460" t="s">
        <v>81</v>
      </c>
      <c r="M80" s="460"/>
      <c r="N80" s="460" t="s">
        <v>694</v>
      </c>
      <c r="O80" s="460"/>
      <c r="P80" s="460"/>
      <c r="Q80" s="460"/>
      <c r="R80" s="460" t="s">
        <v>695</v>
      </c>
      <c r="S80" s="460"/>
      <c r="T80" s="460"/>
      <c r="U80" s="460"/>
      <c r="V80" s="460" t="s">
        <v>696</v>
      </c>
      <c r="W80" s="460"/>
      <c r="X80" s="460"/>
      <c r="Y80" s="460"/>
      <c r="Z80" s="460" t="s">
        <v>697</v>
      </c>
      <c r="AA80" s="460"/>
      <c r="AB80" s="460"/>
      <c r="AC80" s="460"/>
      <c r="AD80" s="460" t="s">
        <v>698</v>
      </c>
      <c r="AE80" s="460"/>
      <c r="AF80" s="460"/>
      <c r="AG80" s="460"/>
      <c r="AH80" s="276"/>
      <c r="AI80" s="276"/>
    </row>
    <row r="81" spans="1:35" ht="14.25" customHeight="1">
      <c r="A81" s="460"/>
      <c r="B81" s="460"/>
      <c r="C81" s="428"/>
      <c r="D81" s="429"/>
      <c r="E81" s="429"/>
      <c r="F81" s="429"/>
      <c r="G81" s="429"/>
      <c r="H81" s="429"/>
      <c r="I81" s="429"/>
      <c r="J81" s="429"/>
      <c r="K81" s="430"/>
      <c r="L81" s="460"/>
      <c r="M81" s="460"/>
      <c r="N81" s="460"/>
      <c r="O81" s="460"/>
      <c r="P81" s="460"/>
      <c r="Q81" s="460"/>
      <c r="R81" s="460"/>
      <c r="S81" s="460"/>
      <c r="T81" s="460"/>
      <c r="U81" s="460"/>
      <c r="V81" s="460"/>
      <c r="W81" s="460"/>
      <c r="X81" s="460"/>
      <c r="Y81" s="460"/>
      <c r="Z81" s="460"/>
      <c r="AA81" s="460"/>
      <c r="AB81" s="460"/>
      <c r="AC81" s="460"/>
      <c r="AD81" s="460"/>
      <c r="AE81" s="460"/>
      <c r="AF81" s="460"/>
      <c r="AG81" s="460"/>
      <c r="AH81" s="276"/>
      <c r="AI81" s="276"/>
    </row>
    <row r="82" spans="1:35" ht="12" customHeight="1">
      <c r="A82" s="460" t="s">
        <v>82</v>
      </c>
      <c r="B82" s="460"/>
      <c r="C82" s="487" t="s">
        <v>83</v>
      </c>
      <c r="D82" s="488"/>
      <c r="E82" s="488"/>
      <c r="F82" s="488"/>
      <c r="G82" s="488"/>
      <c r="H82" s="488"/>
      <c r="I82" s="488"/>
      <c r="J82" s="488"/>
      <c r="K82" s="489"/>
      <c r="L82" s="460" t="s">
        <v>84</v>
      </c>
      <c r="M82" s="460"/>
      <c r="N82" s="493"/>
      <c r="O82" s="493"/>
      <c r="P82" s="493"/>
      <c r="Q82" s="493"/>
      <c r="R82" s="493"/>
      <c r="S82" s="493"/>
      <c r="T82" s="493"/>
      <c r="U82" s="493"/>
      <c r="V82" s="493"/>
      <c r="W82" s="493"/>
      <c r="X82" s="493"/>
      <c r="Y82" s="493"/>
      <c r="Z82" s="493"/>
      <c r="AA82" s="493"/>
      <c r="AB82" s="493"/>
      <c r="AC82" s="493"/>
      <c r="AD82" s="493"/>
      <c r="AE82" s="493"/>
      <c r="AF82" s="493"/>
      <c r="AG82" s="493"/>
      <c r="AH82" s="276"/>
      <c r="AI82" s="276"/>
    </row>
    <row r="83" spans="1:35" ht="12" customHeight="1">
      <c r="A83" s="460"/>
      <c r="B83" s="460"/>
      <c r="C83" s="490"/>
      <c r="D83" s="491"/>
      <c r="E83" s="491"/>
      <c r="F83" s="491"/>
      <c r="G83" s="491"/>
      <c r="H83" s="491"/>
      <c r="I83" s="491"/>
      <c r="J83" s="491"/>
      <c r="K83" s="492"/>
      <c r="L83" s="460"/>
      <c r="M83" s="460"/>
      <c r="N83" s="493"/>
      <c r="O83" s="493"/>
      <c r="P83" s="493"/>
      <c r="Q83" s="493"/>
      <c r="R83" s="493"/>
      <c r="S83" s="493"/>
      <c r="T83" s="493"/>
      <c r="U83" s="493"/>
      <c r="V83" s="493"/>
      <c r="W83" s="493"/>
      <c r="X83" s="493"/>
      <c r="Y83" s="493"/>
      <c r="Z83" s="493"/>
      <c r="AA83" s="493"/>
      <c r="AB83" s="493"/>
      <c r="AC83" s="493"/>
      <c r="AD83" s="493"/>
      <c r="AE83" s="493"/>
      <c r="AF83" s="493"/>
      <c r="AG83" s="493"/>
      <c r="AH83" s="276"/>
      <c r="AI83" s="276"/>
    </row>
    <row r="84" spans="1:35" ht="12" customHeight="1">
      <c r="A84" s="460" t="s">
        <v>85</v>
      </c>
      <c r="B84" s="460"/>
      <c r="C84" s="487" t="s">
        <v>86</v>
      </c>
      <c r="D84" s="488"/>
      <c r="E84" s="488"/>
      <c r="F84" s="488"/>
      <c r="G84" s="488"/>
      <c r="H84" s="488"/>
      <c r="I84" s="488"/>
      <c r="J84" s="488"/>
      <c r="K84" s="489"/>
      <c r="L84" s="460" t="s">
        <v>84</v>
      </c>
      <c r="M84" s="460"/>
      <c r="N84" s="493"/>
      <c r="O84" s="493"/>
      <c r="P84" s="493"/>
      <c r="Q84" s="493"/>
      <c r="R84" s="493"/>
      <c r="S84" s="493"/>
      <c r="T84" s="493"/>
      <c r="U84" s="493"/>
      <c r="V84" s="493"/>
      <c r="W84" s="493"/>
      <c r="X84" s="493"/>
      <c r="Y84" s="493"/>
      <c r="Z84" s="493"/>
      <c r="AA84" s="493"/>
      <c r="AB84" s="493"/>
      <c r="AC84" s="493"/>
      <c r="AD84" s="493"/>
      <c r="AE84" s="493"/>
      <c r="AF84" s="493"/>
      <c r="AG84" s="493"/>
      <c r="AH84" s="276"/>
      <c r="AI84" s="276"/>
    </row>
    <row r="85" spans="1:35" ht="12" customHeight="1">
      <c r="A85" s="460"/>
      <c r="B85" s="460"/>
      <c r="C85" s="490"/>
      <c r="D85" s="491"/>
      <c r="E85" s="491"/>
      <c r="F85" s="491"/>
      <c r="G85" s="491"/>
      <c r="H85" s="491"/>
      <c r="I85" s="491"/>
      <c r="J85" s="491"/>
      <c r="K85" s="492"/>
      <c r="L85" s="460"/>
      <c r="M85" s="460"/>
      <c r="N85" s="493"/>
      <c r="O85" s="493"/>
      <c r="P85" s="493"/>
      <c r="Q85" s="493"/>
      <c r="R85" s="493"/>
      <c r="S85" s="493"/>
      <c r="T85" s="493"/>
      <c r="U85" s="493"/>
      <c r="V85" s="493"/>
      <c r="W85" s="493"/>
      <c r="X85" s="493"/>
      <c r="Y85" s="493"/>
      <c r="Z85" s="493"/>
      <c r="AA85" s="493"/>
      <c r="AB85" s="493"/>
      <c r="AC85" s="493"/>
      <c r="AD85" s="493"/>
      <c r="AE85" s="493"/>
      <c r="AF85" s="493"/>
      <c r="AG85" s="493"/>
      <c r="AH85" s="276"/>
      <c r="AI85" s="276"/>
    </row>
    <row r="86" spans="1:35" ht="12" customHeight="1">
      <c r="A86" s="422" t="s">
        <v>762</v>
      </c>
      <c r="B86" s="424"/>
      <c r="C86" s="530" t="s">
        <v>137</v>
      </c>
      <c r="D86" s="531"/>
      <c r="E86" s="531"/>
      <c r="F86" s="531"/>
      <c r="G86" s="531"/>
      <c r="H86" s="531"/>
      <c r="I86" s="531"/>
      <c r="J86" s="531"/>
      <c r="K86" s="531"/>
      <c r="L86" s="532" t="s">
        <v>135</v>
      </c>
      <c r="M86" s="532"/>
      <c r="N86" s="1189"/>
      <c r="O86" s="1190"/>
      <c r="P86" s="1190"/>
      <c r="Q86" s="1191"/>
      <c r="R86" s="1189"/>
      <c r="S86" s="1190"/>
      <c r="T86" s="1190"/>
      <c r="U86" s="1191"/>
      <c r="V86" s="1189"/>
      <c r="W86" s="1190"/>
      <c r="X86" s="1190"/>
      <c r="Y86" s="1191"/>
      <c r="Z86" s="1189"/>
      <c r="AA86" s="1190"/>
      <c r="AB86" s="1190"/>
      <c r="AC86" s="1191"/>
      <c r="AD86" s="1189"/>
      <c r="AE86" s="1190"/>
      <c r="AF86" s="1190"/>
      <c r="AG86" s="1191"/>
      <c r="AH86" s="344"/>
      <c r="AI86" s="344"/>
    </row>
    <row r="87" spans="1:35" ht="12" customHeight="1">
      <c r="A87" s="428"/>
      <c r="B87" s="430"/>
      <c r="C87" s="521" t="s">
        <v>138</v>
      </c>
      <c r="D87" s="522"/>
      <c r="E87" s="522"/>
      <c r="F87" s="522"/>
      <c r="G87" s="522"/>
      <c r="H87" s="522"/>
      <c r="I87" s="522"/>
      <c r="J87" s="522"/>
      <c r="K87" s="522"/>
      <c r="L87" s="523" t="s">
        <v>98</v>
      </c>
      <c r="M87" s="523"/>
      <c r="N87" s="1186"/>
      <c r="O87" s="1187"/>
      <c r="P87" s="1187"/>
      <c r="Q87" s="1188"/>
      <c r="R87" s="1186"/>
      <c r="S87" s="1187"/>
      <c r="T87" s="1187"/>
      <c r="U87" s="1188"/>
      <c r="V87" s="1186"/>
      <c r="W87" s="1187"/>
      <c r="X87" s="1187"/>
      <c r="Y87" s="1188"/>
      <c r="Z87" s="1186"/>
      <c r="AA87" s="1187"/>
      <c r="AB87" s="1187"/>
      <c r="AC87" s="1188"/>
      <c r="AD87" s="1186"/>
      <c r="AE87" s="1187"/>
      <c r="AF87" s="1187"/>
      <c r="AG87" s="1188"/>
      <c r="AH87" s="344"/>
      <c r="AI87" s="344"/>
    </row>
    <row r="88" spans="1:35" ht="12" customHeight="1">
      <c r="A88" s="422" t="s">
        <v>763</v>
      </c>
      <c r="B88" s="424"/>
      <c r="C88" s="515" t="s">
        <v>699</v>
      </c>
      <c r="D88" s="516"/>
      <c r="E88" s="516"/>
      <c r="F88" s="516"/>
      <c r="G88" s="516"/>
      <c r="H88" s="516"/>
      <c r="I88" s="516"/>
      <c r="J88" s="516"/>
      <c r="K88" s="517"/>
      <c r="L88" s="508"/>
      <c r="M88" s="509"/>
      <c r="N88" s="493"/>
      <c r="O88" s="493"/>
      <c r="P88" s="493"/>
      <c r="Q88" s="493"/>
      <c r="R88" s="493"/>
      <c r="S88" s="493"/>
      <c r="T88" s="493"/>
      <c r="U88" s="493"/>
      <c r="V88" s="493"/>
      <c r="W88" s="493"/>
      <c r="X88" s="493"/>
      <c r="Y88" s="493"/>
      <c r="Z88" s="493"/>
      <c r="AA88" s="493"/>
      <c r="AB88" s="493"/>
      <c r="AC88" s="493"/>
      <c r="AD88" s="493"/>
      <c r="AE88" s="493"/>
      <c r="AF88" s="493"/>
      <c r="AG88" s="493"/>
      <c r="AH88" s="344"/>
      <c r="AI88" s="344"/>
    </row>
    <row r="89" spans="1:35" ht="12" customHeight="1">
      <c r="A89" s="428"/>
      <c r="B89" s="430"/>
      <c r="C89" s="518"/>
      <c r="D89" s="519"/>
      <c r="E89" s="519"/>
      <c r="F89" s="519"/>
      <c r="G89" s="519"/>
      <c r="H89" s="519"/>
      <c r="I89" s="519"/>
      <c r="J89" s="519"/>
      <c r="K89" s="520"/>
      <c r="L89" s="510"/>
      <c r="M89" s="511"/>
      <c r="N89" s="493"/>
      <c r="O89" s="493"/>
      <c r="P89" s="493"/>
      <c r="Q89" s="493"/>
      <c r="R89" s="493"/>
      <c r="S89" s="493"/>
      <c r="T89" s="493"/>
      <c r="U89" s="493"/>
      <c r="V89" s="493"/>
      <c r="W89" s="493"/>
      <c r="X89" s="493"/>
      <c r="Y89" s="493"/>
      <c r="Z89" s="493"/>
      <c r="AA89" s="493"/>
      <c r="AB89" s="493"/>
      <c r="AC89" s="493"/>
      <c r="AD89" s="493"/>
      <c r="AE89" s="493"/>
      <c r="AF89" s="493"/>
      <c r="AG89" s="493"/>
      <c r="AH89" s="344"/>
      <c r="AI89" s="344"/>
    </row>
    <row r="90" spans="1:35" ht="12" customHeight="1">
      <c r="A90" s="422" t="s">
        <v>92</v>
      </c>
      <c r="B90" s="424"/>
      <c r="C90" s="480" t="s">
        <v>700</v>
      </c>
      <c r="D90" s="481"/>
      <c r="E90" s="481"/>
      <c r="F90" s="481"/>
      <c r="G90" s="481"/>
      <c r="H90" s="481"/>
      <c r="I90" s="481"/>
      <c r="J90" s="481"/>
      <c r="K90" s="482"/>
      <c r="L90" s="508"/>
      <c r="M90" s="509"/>
      <c r="N90" s="493"/>
      <c r="O90" s="493"/>
      <c r="P90" s="493"/>
      <c r="Q90" s="493"/>
      <c r="R90" s="493"/>
      <c r="S90" s="493"/>
      <c r="T90" s="493"/>
      <c r="U90" s="493"/>
      <c r="V90" s="493"/>
      <c r="W90" s="493"/>
      <c r="X90" s="493"/>
      <c r="Y90" s="493"/>
      <c r="Z90" s="493"/>
      <c r="AA90" s="493"/>
      <c r="AB90" s="493"/>
      <c r="AC90" s="493"/>
      <c r="AD90" s="493"/>
      <c r="AE90" s="493"/>
      <c r="AF90" s="493"/>
      <c r="AG90" s="493"/>
      <c r="AH90" s="344"/>
      <c r="AI90" s="344"/>
    </row>
    <row r="91" spans="1:35" ht="12" customHeight="1">
      <c r="A91" s="428"/>
      <c r="B91" s="430"/>
      <c r="C91" s="483"/>
      <c r="D91" s="484"/>
      <c r="E91" s="484"/>
      <c r="F91" s="484"/>
      <c r="G91" s="484"/>
      <c r="H91" s="484"/>
      <c r="I91" s="484"/>
      <c r="J91" s="484"/>
      <c r="K91" s="485"/>
      <c r="L91" s="510"/>
      <c r="M91" s="511"/>
      <c r="N91" s="493"/>
      <c r="O91" s="493"/>
      <c r="P91" s="493"/>
      <c r="Q91" s="493"/>
      <c r="R91" s="493"/>
      <c r="S91" s="493"/>
      <c r="T91" s="493"/>
      <c r="U91" s="493"/>
      <c r="V91" s="493"/>
      <c r="W91" s="493"/>
      <c r="X91" s="493"/>
      <c r="Y91" s="493"/>
      <c r="Z91" s="493"/>
      <c r="AA91" s="493"/>
      <c r="AB91" s="493"/>
      <c r="AC91" s="493"/>
      <c r="AD91" s="493"/>
      <c r="AE91" s="493"/>
      <c r="AF91" s="493"/>
      <c r="AG91" s="493"/>
      <c r="AH91" s="344"/>
      <c r="AI91" s="344"/>
    </row>
    <row r="92" spans="1:35" ht="12" customHeight="1">
      <c r="A92" s="422" t="s">
        <v>94</v>
      </c>
      <c r="B92" s="424"/>
      <c r="C92" s="487" t="s">
        <v>88</v>
      </c>
      <c r="D92" s="488"/>
      <c r="E92" s="488"/>
      <c r="F92" s="488"/>
      <c r="G92" s="488"/>
      <c r="H92" s="488"/>
      <c r="I92" s="488"/>
      <c r="J92" s="488"/>
      <c r="K92" s="489"/>
      <c r="L92" s="422" t="s">
        <v>89</v>
      </c>
      <c r="M92" s="424"/>
      <c r="N92" s="493"/>
      <c r="O92" s="493"/>
      <c r="P92" s="493"/>
      <c r="Q92" s="493"/>
      <c r="R92" s="493"/>
      <c r="S92" s="493"/>
      <c r="T92" s="493"/>
      <c r="U92" s="493"/>
      <c r="V92" s="493"/>
      <c r="W92" s="493"/>
      <c r="X92" s="493"/>
      <c r="Y92" s="493"/>
      <c r="Z92" s="493"/>
      <c r="AA92" s="493"/>
      <c r="AB92" s="493"/>
      <c r="AC92" s="493"/>
      <c r="AD92" s="493"/>
      <c r="AE92" s="493"/>
      <c r="AF92" s="493"/>
      <c r="AG92" s="493"/>
      <c r="AH92" s="276"/>
      <c r="AI92" s="276"/>
    </row>
    <row r="93" spans="1:47" ht="12" customHeight="1">
      <c r="A93" s="428"/>
      <c r="B93" s="430"/>
      <c r="C93" s="490"/>
      <c r="D93" s="491"/>
      <c r="E93" s="491"/>
      <c r="F93" s="491"/>
      <c r="G93" s="491"/>
      <c r="H93" s="491"/>
      <c r="I93" s="491"/>
      <c r="J93" s="491"/>
      <c r="K93" s="492"/>
      <c r="L93" s="428"/>
      <c r="M93" s="430"/>
      <c r="N93" s="493"/>
      <c r="O93" s="493"/>
      <c r="P93" s="493"/>
      <c r="Q93" s="493"/>
      <c r="R93" s="493"/>
      <c r="S93" s="493"/>
      <c r="T93" s="493"/>
      <c r="U93" s="493"/>
      <c r="V93" s="493"/>
      <c r="W93" s="493"/>
      <c r="X93" s="493"/>
      <c r="Y93" s="493"/>
      <c r="Z93" s="493"/>
      <c r="AA93" s="493"/>
      <c r="AB93" s="493"/>
      <c r="AC93" s="493"/>
      <c r="AD93" s="493"/>
      <c r="AE93" s="493"/>
      <c r="AF93" s="493"/>
      <c r="AG93" s="493"/>
      <c r="AH93" s="276"/>
      <c r="AI93" s="276"/>
      <c r="AJ93" s="302"/>
      <c r="AK93" s="302"/>
      <c r="AL93" s="302"/>
      <c r="AM93" s="302"/>
      <c r="AN93" s="302"/>
      <c r="AO93" s="302"/>
      <c r="AP93" s="302"/>
      <c r="AQ93" s="302"/>
      <c r="AR93" s="302"/>
      <c r="AS93" s="302"/>
      <c r="AT93" s="302"/>
      <c r="AU93" s="302"/>
    </row>
    <row r="94" spans="1:47" ht="12" customHeight="1">
      <c r="A94" s="422" t="s">
        <v>96</v>
      </c>
      <c r="B94" s="424"/>
      <c r="C94" s="487" t="s">
        <v>91</v>
      </c>
      <c r="D94" s="488"/>
      <c r="E94" s="488"/>
      <c r="F94" s="488"/>
      <c r="G94" s="488"/>
      <c r="H94" s="488"/>
      <c r="I94" s="488"/>
      <c r="J94" s="488"/>
      <c r="K94" s="489"/>
      <c r="L94" s="422" t="s">
        <v>89</v>
      </c>
      <c r="M94" s="424"/>
      <c r="N94" s="493"/>
      <c r="O94" s="493"/>
      <c r="P94" s="493"/>
      <c r="Q94" s="493"/>
      <c r="R94" s="493"/>
      <c r="S94" s="493"/>
      <c r="T94" s="493"/>
      <c r="U94" s="493"/>
      <c r="V94" s="493"/>
      <c r="W94" s="493"/>
      <c r="X94" s="493"/>
      <c r="Y94" s="493"/>
      <c r="Z94" s="493"/>
      <c r="AA94" s="493"/>
      <c r="AB94" s="493"/>
      <c r="AC94" s="493"/>
      <c r="AD94" s="493"/>
      <c r="AE94" s="493"/>
      <c r="AF94" s="493"/>
      <c r="AG94" s="493"/>
      <c r="AH94" s="276"/>
      <c r="AI94" s="276"/>
      <c r="AJ94" s="302"/>
      <c r="AK94" s="302"/>
      <c r="AL94" s="302"/>
      <c r="AM94" s="302"/>
      <c r="AN94" s="302"/>
      <c r="AO94" s="302"/>
      <c r="AP94" s="302"/>
      <c r="AQ94" s="302"/>
      <c r="AR94" s="302"/>
      <c r="AS94" s="302"/>
      <c r="AT94" s="302"/>
      <c r="AU94" s="302"/>
    </row>
    <row r="95" spans="1:35" ht="12" customHeight="1">
      <c r="A95" s="428"/>
      <c r="B95" s="430"/>
      <c r="C95" s="490"/>
      <c r="D95" s="491"/>
      <c r="E95" s="491"/>
      <c r="F95" s="491"/>
      <c r="G95" s="491"/>
      <c r="H95" s="491"/>
      <c r="I95" s="491"/>
      <c r="J95" s="491"/>
      <c r="K95" s="492"/>
      <c r="L95" s="428"/>
      <c r="M95" s="430"/>
      <c r="N95" s="493"/>
      <c r="O95" s="493"/>
      <c r="P95" s="493"/>
      <c r="Q95" s="493"/>
      <c r="R95" s="493"/>
      <c r="S95" s="493"/>
      <c r="T95" s="493"/>
      <c r="U95" s="493"/>
      <c r="V95" s="493"/>
      <c r="W95" s="493"/>
      <c r="X95" s="493"/>
      <c r="Y95" s="493"/>
      <c r="Z95" s="493"/>
      <c r="AA95" s="493"/>
      <c r="AB95" s="493"/>
      <c r="AC95" s="493"/>
      <c r="AD95" s="493"/>
      <c r="AE95" s="493"/>
      <c r="AF95" s="493"/>
      <c r="AG95" s="493"/>
      <c r="AH95" s="276"/>
      <c r="AI95" s="276"/>
    </row>
    <row r="96" spans="1:36" ht="12" customHeight="1">
      <c r="A96" s="422" t="s">
        <v>99</v>
      </c>
      <c r="B96" s="424"/>
      <c r="C96" s="505" t="s">
        <v>188</v>
      </c>
      <c r="D96" s="506"/>
      <c r="E96" s="506"/>
      <c r="F96" s="506"/>
      <c r="G96" s="506"/>
      <c r="H96" s="506"/>
      <c r="I96" s="506"/>
      <c r="J96" s="506"/>
      <c r="K96" s="507"/>
      <c r="L96" s="495"/>
      <c r="M96" s="496"/>
      <c r="N96" s="493"/>
      <c r="O96" s="493"/>
      <c r="P96" s="493"/>
      <c r="Q96" s="493"/>
      <c r="R96" s="493"/>
      <c r="S96" s="493"/>
      <c r="T96" s="493"/>
      <c r="U96" s="493"/>
      <c r="V96" s="493"/>
      <c r="W96" s="493"/>
      <c r="X96" s="493"/>
      <c r="Y96" s="493"/>
      <c r="Z96" s="493"/>
      <c r="AA96" s="493"/>
      <c r="AB96" s="493"/>
      <c r="AC96" s="493"/>
      <c r="AD96" s="493"/>
      <c r="AE96" s="493"/>
      <c r="AF96" s="493"/>
      <c r="AG96" s="493"/>
      <c r="AH96" s="276"/>
      <c r="AI96" s="276"/>
      <c r="AJ96" s="272" t="s">
        <v>672</v>
      </c>
    </row>
    <row r="97" spans="1:35" ht="12" customHeight="1">
      <c r="A97" s="428"/>
      <c r="B97" s="430"/>
      <c r="C97" s="502" t="s">
        <v>360</v>
      </c>
      <c r="D97" s="503"/>
      <c r="E97" s="503"/>
      <c r="F97" s="503"/>
      <c r="G97" s="503"/>
      <c r="H97" s="503"/>
      <c r="I97" s="503"/>
      <c r="J97" s="503"/>
      <c r="K97" s="504"/>
      <c r="L97" s="497"/>
      <c r="M97" s="498"/>
      <c r="N97" s="493"/>
      <c r="O97" s="493"/>
      <c r="P97" s="493"/>
      <c r="Q97" s="493"/>
      <c r="R97" s="493"/>
      <c r="S97" s="493"/>
      <c r="T97" s="493"/>
      <c r="U97" s="493"/>
      <c r="V97" s="493"/>
      <c r="W97" s="493"/>
      <c r="X97" s="493"/>
      <c r="Y97" s="493"/>
      <c r="Z97" s="493"/>
      <c r="AA97" s="493"/>
      <c r="AB97" s="493"/>
      <c r="AC97" s="493"/>
      <c r="AD97" s="493"/>
      <c r="AE97" s="493"/>
      <c r="AF97" s="493"/>
      <c r="AG97" s="493"/>
      <c r="AH97" s="276"/>
      <c r="AI97" s="276"/>
    </row>
    <row r="98" spans="1:35" ht="12" customHeight="1">
      <c r="A98" s="422" t="s">
        <v>101</v>
      </c>
      <c r="B98" s="424"/>
      <c r="C98" s="487" t="s">
        <v>100</v>
      </c>
      <c r="D98" s="488"/>
      <c r="E98" s="488"/>
      <c r="F98" s="488"/>
      <c r="G98" s="488"/>
      <c r="H98" s="488"/>
      <c r="I98" s="488"/>
      <c r="J98" s="488"/>
      <c r="K98" s="489"/>
      <c r="L98" s="422" t="s">
        <v>98</v>
      </c>
      <c r="M98" s="424"/>
      <c r="N98" s="493"/>
      <c r="O98" s="493"/>
      <c r="P98" s="493"/>
      <c r="Q98" s="493"/>
      <c r="R98" s="493"/>
      <c r="S98" s="493"/>
      <c r="T98" s="493"/>
      <c r="U98" s="493"/>
      <c r="V98" s="493"/>
      <c r="W98" s="493"/>
      <c r="X98" s="493"/>
      <c r="Y98" s="493"/>
      <c r="Z98" s="493"/>
      <c r="AA98" s="493"/>
      <c r="AB98" s="493"/>
      <c r="AC98" s="493"/>
      <c r="AD98" s="493"/>
      <c r="AE98" s="493"/>
      <c r="AF98" s="493"/>
      <c r="AG98" s="493"/>
      <c r="AH98" s="276"/>
      <c r="AI98" s="276"/>
    </row>
    <row r="99" spans="1:35" ht="12" customHeight="1">
      <c r="A99" s="428"/>
      <c r="B99" s="430"/>
      <c r="C99" s="490"/>
      <c r="D99" s="491"/>
      <c r="E99" s="491"/>
      <c r="F99" s="491"/>
      <c r="G99" s="491"/>
      <c r="H99" s="491"/>
      <c r="I99" s="491"/>
      <c r="J99" s="491"/>
      <c r="K99" s="492"/>
      <c r="L99" s="428"/>
      <c r="M99" s="430"/>
      <c r="N99" s="493"/>
      <c r="O99" s="493"/>
      <c r="P99" s="493"/>
      <c r="Q99" s="493"/>
      <c r="R99" s="493"/>
      <c r="S99" s="493"/>
      <c r="T99" s="493"/>
      <c r="U99" s="493"/>
      <c r="V99" s="493"/>
      <c r="W99" s="493"/>
      <c r="X99" s="493"/>
      <c r="Y99" s="493"/>
      <c r="Z99" s="493"/>
      <c r="AA99" s="493"/>
      <c r="AB99" s="493"/>
      <c r="AC99" s="493"/>
      <c r="AD99" s="493"/>
      <c r="AE99" s="493"/>
      <c r="AF99" s="493"/>
      <c r="AG99" s="493"/>
      <c r="AH99" s="276"/>
      <c r="AI99" s="276"/>
    </row>
    <row r="100" spans="1:36" ht="12" customHeight="1">
      <c r="A100" s="422" t="s">
        <v>103</v>
      </c>
      <c r="B100" s="424"/>
      <c r="C100" s="487" t="s">
        <v>97</v>
      </c>
      <c r="D100" s="488"/>
      <c r="E100" s="488"/>
      <c r="F100" s="488"/>
      <c r="G100" s="488"/>
      <c r="H100" s="488"/>
      <c r="I100" s="488"/>
      <c r="J100" s="488"/>
      <c r="K100" s="489"/>
      <c r="L100" s="422" t="s">
        <v>98</v>
      </c>
      <c r="M100" s="424"/>
      <c r="N100" s="493"/>
      <c r="O100" s="493"/>
      <c r="P100" s="493"/>
      <c r="Q100" s="493"/>
      <c r="R100" s="493"/>
      <c r="S100" s="493"/>
      <c r="T100" s="493"/>
      <c r="U100" s="493"/>
      <c r="V100" s="493"/>
      <c r="W100" s="493"/>
      <c r="X100" s="493"/>
      <c r="Y100" s="493"/>
      <c r="Z100" s="493"/>
      <c r="AA100" s="493"/>
      <c r="AB100" s="493"/>
      <c r="AC100" s="493"/>
      <c r="AD100" s="493"/>
      <c r="AE100" s="493"/>
      <c r="AF100" s="493"/>
      <c r="AG100" s="493"/>
      <c r="AH100" s="276"/>
      <c r="AI100" s="276"/>
      <c r="AJ100" s="272" t="s">
        <v>690</v>
      </c>
    </row>
    <row r="101" spans="1:35" ht="12" customHeight="1">
      <c r="A101" s="428"/>
      <c r="B101" s="430"/>
      <c r="C101" s="490"/>
      <c r="D101" s="491"/>
      <c r="E101" s="491"/>
      <c r="F101" s="491"/>
      <c r="G101" s="491"/>
      <c r="H101" s="491"/>
      <c r="I101" s="491"/>
      <c r="J101" s="491"/>
      <c r="K101" s="492"/>
      <c r="L101" s="428"/>
      <c r="M101" s="430"/>
      <c r="N101" s="493"/>
      <c r="O101" s="493"/>
      <c r="P101" s="493"/>
      <c r="Q101" s="493"/>
      <c r="R101" s="493"/>
      <c r="S101" s="493"/>
      <c r="T101" s="493"/>
      <c r="U101" s="493"/>
      <c r="V101" s="493"/>
      <c r="W101" s="493"/>
      <c r="X101" s="493"/>
      <c r="Y101" s="493"/>
      <c r="Z101" s="493"/>
      <c r="AA101" s="493"/>
      <c r="AB101" s="493"/>
      <c r="AC101" s="493"/>
      <c r="AD101" s="493"/>
      <c r="AE101" s="493"/>
      <c r="AF101" s="493"/>
      <c r="AG101" s="493"/>
      <c r="AH101" s="276"/>
      <c r="AI101" s="276"/>
    </row>
    <row r="102" spans="1:36" ht="12" customHeight="1">
      <c r="A102" s="422" t="s">
        <v>496</v>
      </c>
      <c r="B102" s="424"/>
      <c r="C102" s="499" t="s">
        <v>829</v>
      </c>
      <c r="D102" s="500"/>
      <c r="E102" s="500"/>
      <c r="F102" s="500"/>
      <c r="G102" s="500"/>
      <c r="H102" s="500"/>
      <c r="I102" s="500"/>
      <c r="J102" s="500"/>
      <c r="K102" s="501"/>
      <c r="L102" s="495"/>
      <c r="M102" s="496"/>
      <c r="N102" s="493"/>
      <c r="O102" s="493"/>
      <c r="P102" s="493"/>
      <c r="Q102" s="493"/>
      <c r="R102" s="493"/>
      <c r="S102" s="493"/>
      <c r="T102" s="493"/>
      <c r="U102" s="493"/>
      <c r="V102" s="493"/>
      <c r="W102" s="493"/>
      <c r="X102" s="493"/>
      <c r="Y102" s="493"/>
      <c r="Z102" s="493"/>
      <c r="AA102" s="493"/>
      <c r="AB102" s="493"/>
      <c r="AC102" s="493"/>
      <c r="AD102" s="493"/>
      <c r="AE102" s="493"/>
      <c r="AF102" s="493"/>
      <c r="AG102" s="493"/>
      <c r="AH102" s="330"/>
      <c r="AI102" s="330"/>
      <c r="AJ102" s="272" t="s">
        <v>690</v>
      </c>
    </row>
    <row r="103" spans="1:35" ht="12" customHeight="1">
      <c r="A103" s="428"/>
      <c r="B103" s="430"/>
      <c r="C103" s="502"/>
      <c r="D103" s="503"/>
      <c r="E103" s="503"/>
      <c r="F103" s="503"/>
      <c r="G103" s="503"/>
      <c r="H103" s="503"/>
      <c r="I103" s="503"/>
      <c r="J103" s="503"/>
      <c r="K103" s="504"/>
      <c r="L103" s="497"/>
      <c r="M103" s="498"/>
      <c r="N103" s="493"/>
      <c r="O103" s="493"/>
      <c r="P103" s="493"/>
      <c r="Q103" s="493"/>
      <c r="R103" s="493"/>
      <c r="S103" s="493"/>
      <c r="T103" s="493"/>
      <c r="U103" s="493"/>
      <c r="V103" s="493"/>
      <c r="W103" s="493"/>
      <c r="X103" s="493"/>
      <c r="Y103" s="493"/>
      <c r="Z103" s="493"/>
      <c r="AA103" s="493"/>
      <c r="AB103" s="493"/>
      <c r="AC103" s="493"/>
      <c r="AD103" s="493"/>
      <c r="AE103" s="493"/>
      <c r="AF103" s="493"/>
      <c r="AG103" s="493"/>
      <c r="AH103" s="330"/>
      <c r="AI103" s="330"/>
    </row>
    <row r="104" spans="1:36" ht="12" customHeight="1">
      <c r="A104" s="422" t="s">
        <v>108</v>
      </c>
      <c r="B104" s="424"/>
      <c r="C104" s="487" t="s">
        <v>691</v>
      </c>
      <c r="D104" s="488"/>
      <c r="E104" s="488"/>
      <c r="F104" s="488"/>
      <c r="G104" s="488"/>
      <c r="H104" s="488"/>
      <c r="I104" s="488"/>
      <c r="J104" s="488"/>
      <c r="K104" s="489"/>
      <c r="L104" s="495"/>
      <c r="M104" s="496"/>
      <c r="N104" s="1192"/>
      <c r="O104" s="1192"/>
      <c r="P104" s="1192"/>
      <c r="Q104" s="1192"/>
      <c r="R104" s="493"/>
      <c r="S104" s="493"/>
      <c r="T104" s="493"/>
      <c r="U104" s="493"/>
      <c r="V104" s="493"/>
      <c r="W104" s="493"/>
      <c r="X104" s="493"/>
      <c r="Y104" s="493"/>
      <c r="Z104" s="493"/>
      <c r="AA104" s="493"/>
      <c r="AB104" s="493"/>
      <c r="AC104" s="493"/>
      <c r="AD104" s="493"/>
      <c r="AE104" s="493"/>
      <c r="AF104" s="493"/>
      <c r="AG104" s="493"/>
      <c r="AH104" s="330"/>
      <c r="AI104" s="330"/>
      <c r="AJ104" s="272" t="s">
        <v>690</v>
      </c>
    </row>
    <row r="105" spans="1:35" ht="12" customHeight="1">
      <c r="A105" s="428"/>
      <c r="B105" s="430"/>
      <c r="C105" s="490"/>
      <c r="D105" s="491"/>
      <c r="E105" s="491"/>
      <c r="F105" s="491"/>
      <c r="G105" s="491"/>
      <c r="H105" s="491"/>
      <c r="I105" s="491"/>
      <c r="J105" s="491"/>
      <c r="K105" s="492"/>
      <c r="L105" s="497"/>
      <c r="M105" s="498"/>
      <c r="N105" s="1192"/>
      <c r="O105" s="1192"/>
      <c r="P105" s="1192"/>
      <c r="Q105" s="1192"/>
      <c r="R105" s="493"/>
      <c r="S105" s="493"/>
      <c r="T105" s="493"/>
      <c r="U105" s="493"/>
      <c r="V105" s="493"/>
      <c r="W105" s="493"/>
      <c r="X105" s="493"/>
      <c r="Y105" s="493"/>
      <c r="Z105" s="493"/>
      <c r="AA105" s="493"/>
      <c r="AB105" s="493"/>
      <c r="AC105" s="493"/>
      <c r="AD105" s="493"/>
      <c r="AE105" s="493"/>
      <c r="AF105" s="493"/>
      <c r="AG105" s="493"/>
      <c r="AH105" s="330"/>
      <c r="AI105" s="330"/>
    </row>
    <row r="106" spans="1:36" ht="12" customHeight="1">
      <c r="A106" s="422" t="s">
        <v>111</v>
      </c>
      <c r="B106" s="424"/>
      <c r="C106" s="487" t="s">
        <v>692</v>
      </c>
      <c r="D106" s="488"/>
      <c r="E106" s="488"/>
      <c r="F106" s="488"/>
      <c r="G106" s="488"/>
      <c r="H106" s="488"/>
      <c r="I106" s="488"/>
      <c r="J106" s="488"/>
      <c r="K106" s="489"/>
      <c r="L106" s="495"/>
      <c r="M106" s="496"/>
      <c r="N106" s="493"/>
      <c r="O106" s="493"/>
      <c r="P106" s="493"/>
      <c r="Q106" s="493"/>
      <c r="R106" s="493"/>
      <c r="S106" s="493"/>
      <c r="T106" s="493"/>
      <c r="U106" s="493"/>
      <c r="V106" s="493"/>
      <c r="W106" s="493"/>
      <c r="X106" s="493"/>
      <c r="Y106" s="493"/>
      <c r="Z106" s="493"/>
      <c r="AA106" s="493"/>
      <c r="AB106" s="493"/>
      <c r="AC106" s="493"/>
      <c r="AD106" s="493"/>
      <c r="AE106" s="493"/>
      <c r="AF106" s="493"/>
      <c r="AG106" s="493"/>
      <c r="AH106" s="330"/>
      <c r="AI106" s="330"/>
      <c r="AJ106" s="272" t="s">
        <v>690</v>
      </c>
    </row>
    <row r="107" spans="1:35" ht="12" customHeight="1">
      <c r="A107" s="428"/>
      <c r="B107" s="430"/>
      <c r="C107" s="490"/>
      <c r="D107" s="491"/>
      <c r="E107" s="491"/>
      <c r="F107" s="491"/>
      <c r="G107" s="491"/>
      <c r="H107" s="491"/>
      <c r="I107" s="491"/>
      <c r="J107" s="491"/>
      <c r="K107" s="492"/>
      <c r="L107" s="497"/>
      <c r="M107" s="498"/>
      <c r="N107" s="493"/>
      <c r="O107" s="493"/>
      <c r="P107" s="493"/>
      <c r="Q107" s="493"/>
      <c r="R107" s="493"/>
      <c r="S107" s="493"/>
      <c r="T107" s="493"/>
      <c r="U107" s="493"/>
      <c r="V107" s="493"/>
      <c r="W107" s="493"/>
      <c r="X107" s="493"/>
      <c r="Y107" s="493"/>
      <c r="Z107" s="493"/>
      <c r="AA107" s="493"/>
      <c r="AB107" s="493"/>
      <c r="AC107" s="493"/>
      <c r="AD107" s="493"/>
      <c r="AE107" s="493"/>
      <c r="AF107" s="493"/>
      <c r="AG107" s="493"/>
      <c r="AH107" s="330"/>
      <c r="AI107" s="330"/>
    </row>
    <row r="108" spans="1:36" ht="12" customHeight="1">
      <c r="A108" s="422" t="s">
        <v>113</v>
      </c>
      <c r="B108" s="424"/>
      <c r="C108" s="487" t="s">
        <v>102</v>
      </c>
      <c r="D108" s="488"/>
      <c r="E108" s="488"/>
      <c r="F108" s="488"/>
      <c r="G108" s="488"/>
      <c r="H108" s="488"/>
      <c r="I108" s="488"/>
      <c r="J108" s="488"/>
      <c r="K108" s="489"/>
      <c r="L108" s="422" t="s">
        <v>89</v>
      </c>
      <c r="M108" s="424"/>
      <c r="N108" s="493"/>
      <c r="O108" s="493"/>
      <c r="P108" s="493"/>
      <c r="Q108" s="493"/>
      <c r="R108" s="493"/>
      <c r="S108" s="493"/>
      <c r="T108" s="493"/>
      <c r="U108" s="493"/>
      <c r="V108" s="493"/>
      <c r="W108" s="493"/>
      <c r="X108" s="493"/>
      <c r="Y108" s="493"/>
      <c r="Z108" s="493"/>
      <c r="AA108" s="493"/>
      <c r="AB108" s="493"/>
      <c r="AC108" s="493"/>
      <c r="AD108" s="493"/>
      <c r="AE108" s="493"/>
      <c r="AF108" s="493"/>
      <c r="AG108" s="493"/>
      <c r="AH108" s="276"/>
      <c r="AI108" s="276"/>
      <c r="AJ108" s="272" t="s">
        <v>210</v>
      </c>
    </row>
    <row r="109" spans="1:35" ht="12" customHeight="1">
      <c r="A109" s="428"/>
      <c r="B109" s="430"/>
      <c r="C109" s="490"/>
      <c r="D109" s="491"/>
      <c r="E109" s="491"/>
      <c r="F109" s="491"/>
      <c r="G109" s="491"/>
      <c r="H109" s="491"/>
      <c r="I109" s="491"/>
      <c r="J109" s="491"/>
      <c r="K109" s="492"/>
      <c r="L109" s="428"/>
      <c r="M109" s="430"/>
      <c r="N109" s="493"/>
      <c r="O109" s="493"/>
      <c r="P109" s="493"/>
      <c r="Q109" s="493"/>
      <c r="R109" s="493"/>
      <c r="S109" s="493"/>
      <c r="T109" s="493"/>
      <c r="U109" s="493"/>
      <c r="V109" s="493"/>
      <c r="W109" s="493"/>
      <c r="X109" s="493"/>
      <c r="Y109" s="493"/>
      <c r="Z109" s="493"/>
      <c r="AA109" s="493"/>
      <c r="AB109" s="493"/>
      <c r="AC109" s="493"/>
      <c r="AD109" s="493"/>
      <c r="AE109" s="493"/>
      <c r="AF109" s="493"/>
      <c r="AG109" s="493"/>
      <c r="AH109" s="276"/>
      <c r="AI109" s="276"/>
    </row>
    <row r="110" spans="1:36" ht="12" customHeight="1">
      <c r="A110" s="422" t="s">
        <v>793</v>
      </c>
      <c r="B110" s="424"/>
      <c r="C110" s="487" t="s">
        <v>104</v>
      </c>
      <c r="D110" s="488"/>
      <c r="E110" s="488"/>
      <c r="F110" s="488"/>
      <c r="G110" s="488"/>
      <c r="H110" s="488"/>
      <c r="I110" s="488"/>
      <c r="J110" s="488"/>
      <c r="K110" s="489"/>
      <c r="L110" s="422" t="s">
        <v>105</v>
      </c>
      <c r="M110" s="424"/>
      <c r="N110" s="493"/>
      <c r="O110" s="493"/>
      <c r="P110" s="493"/>
      <c r="Q110" s="493"/>
      <c r="R110" s="493"/>
      <c r="S110" s="493"/>
      <c r="T110" s="493"/>
      <c r="U110" s="493"/>
      <c r="V110" s="493"/>
      <c r="W110" s="493"/>
      <c r="X110" s="493"/>
      <c r="Y110" s="493"/>
      <c r="Z110" s="493"/>
      <c r="AA110" s="493"/>
      <c r="AB110" s="493"/>
      <c r="AC110" s="493"/>
      <c r="AD110" s="493"/>
      <c r="AE110" s="493"/>
      <c r="AF110" s="493"/>
      <c r="AG110" s="493"/>
      <c r="AH110" s="276"/>
      <c r="AI110" s="276"/>
      <c r="AJ110" s="272" t="s">
        <v>212</v>
      </c>
    </row>
    <row r="111" spans="1:35" ht="12" customHeight="1">
      <c r="A111" s="428"/>
      <c r="B111" s="430"/>
      <c r="C111" s="490"/>
      <c r="D111" s="491"/>
      <c r="E111" s="491"/>
      <c r="F111" s="491"/>
      <c r="G111" s="491"/>
      <c r="H111" s="491"/>
      <c r="I111" s="491"/>
      <c r="J111" s="491"/>
      <c r="K111" s="492"/>
      <c r="L111" s="428"/>
      <c r="M111" s="430"/>
      <c r="N111" s="493"/>
      <c r="O111" s="493"/>
      <c r="P111" s="493"/>
      <c r="Q111" s="493"/>
      <c r="R111" s="493"/>
      <c r="S111" s="493"/>
      <c r="T111" s="493"/>
      <c r="U111" s="493"/>
      <c r="V111" s="493"/>
      <c r="W111" s="493"/>
      <c r="X111" s="493"/>
      <c r="Y111" s="493"/>
      <c r="Z111" s="493"/>
      <c r="AA111" s="493"/>
      <c r="AB111" s="493"/>
      <c r="AC111" s="493"/>
      <c r="AD111" s="493"/>
      <c r="AE111" s="493"/>
      <c r="AF111" s="493"/>
      <c r="AG111" s="493"/>
      <c r="AH111" s="276"/>
      <c r="AI111" s="276"/>
    </row>
    <row r="112" spans="1:36" ht="12" customHeight="1">
      <c r="A112" s="422" t="s">
        <v>791</v>
      </c>
      <c r="B112" s="424"/>
      <c r="C112" s="487" t="s">
        <v>107</v>
      </c>
      <c r="D112" s="488"/>
      <c r="E112" s="488"/>
      <c r="F112" s="488"/>
      <c r="G112" s="488"/>
      <c r="H112" s="488"/>
      <c r="I112" s="488"/>
      <c r="J112" s="488"/>
      <c r="K112" s="489"/>
      <c r="L112" s="422" t="s">
        <v>98</v>
      </c>
      <c r="M112" s="424"/>
      <c r="N112" s="493"/>
      <c r="O112" s="493"/>
      <c r="P112" s="493"/>
      <c r="Q112" s="493"/>
      <c r="R112" s="493"/>
      <c r="S112" s="493"/>
      <c r="T112" s="493"/>
      <c r="U112" s="493"/>
      <c r="V112" s="493"/>
      <c r="W112" s="493"/>
      <c r="X112" s="493"/>
      <c r="Y112" s="493"/>
      <c r="Z112" s="493"/>
      <c r="AA112" s="493"/>
      <c r="AB112" s="493"/>
      <c r="AC112" s="493"/>
      <c r="AD112" s="493"/>
      <c r="AE112" s="493"/>
      <c r="AF112" s="493"/>
      <c r="AG112" s="493"/>
      <c r="AH112" s="276"/>
      <c r="AI112" s="276"/>
      <c r="AJ112" s="272" t="s">
        <v>211</v>
      </c>
    </row>
    <row r="113" spans="1:35" ht="12" customHeight="1">
      <c r="A113" s="428"/>
      <c r="B113" s="430"/>
      <c r="C113" s="490"/>
      <c r="D113" s="491"/>
      <c r="E113" s="491"/>
      <c r="F113" s="491"/>
      <c r="G113" s="491"/>
      <c r="H113" s="491"/>
      <c r="I113" s="491"/>
      <c r="J113" s="491"/>
      <c r="K113" s="492"/>
      <c r="L113" s="428"/>
      <c r="M113" s="430"/>
      <c r="N113" s="493"/>
      <c r="O113" s="493"/>
      <c r="P113" s="493"/>
      <c r="Q113" s="493"/>
      <c r="R113" s="493"/>
      <c r="S113" s="493"/>
      <c r="T113" s="493"/>
      <c r="U113" s="493"/>
      <c r="V113" s="493"/>
      <c r="W113" s="493"/>
      <c r="X113" s="493"/>
      <c r="Y113" s="493"/>
      <c r="Z113" s="493"/>
      <c r="AA113" s="493"/>
      <c r="AB113" s="493"/>
      <c r="AC113" s="493"/>
      <c r="AD113" s="493"/>
      <c r="AE113" s="493"/>
      <c r="AF113" s="493"/>
      <c r="AG113" s="493"/>
      <c r="AH113" s="276"/>
      <c r="AI113" s="276"/>
    </row>
    <row r="114" spans="1:35" ht="12" customHeight="1">
      <c r="A114" s="422" t="s">
        <v>693</v>
      </c>
      <c r="B114" s="424"/>
      <c r="C114" s="487" t="s">
        <v>109</v>
      </c>
      <c r="D114" s="488"/>
      <c r="E114" s="488"/>
      <c r="F114" s="488"/>
      <c r="G114" s="488"/>
      <c r="H114" s="488"/>
      <c r="I114" s="488"/>
      <c r="J114" s="488"/>
      <c r="K114" s="489"/>
      <c r="L114" s="422" t="s">
        <v>110</v>
      </c>
      <c r="M114" s="424"/>
      <c r="N114" s="493"/>
      <c r="O114" s="493"/>
      <c r="P114" s="493"/>
      <c r="Q114" s="493"/>
      <c r="R114" s="493"/>
      <c r="S114" s="493"/>
      <c r="T114" s="493"/>
      <c r="U114" s="493"/>
      <c r="V114" s="493"/>
      <c r="W114" s="493"/>
      <c r="X114" s="493"/>
      <c r="Y114" s="493"/>
      <c r="Z114" s="493"/>
      <c r="AA114" s="493"/>
      <c r="AB114" s="493"/>
      <c r="AC114" s="493"/>
      <c r="AD114" s="493"/>
      <c r="AE114" s="493"/>
      <c r="AF114" s="493"/>
      <c r="AG114" s="493"/>
      <c r="AH114" s="276"/>
      <c r="AI114" s="276"/>
    </row>
    <row r="115" spans="1:35" ht="12" customHeight="1">
      <c r="A115" s="428"/>
      <c r="B115" s="430"/>
      <c r="C115" s="490"/>
      <c r="D115" s="491"/>
      <c r="E115" s="491"/>
      <c r="F115" s="491"/>
      <c r="G115" s="491"/>
      <c r="H115" s="491"/>
      <c r="I115" s="491"/>
      <c r="J115" s="491"/>
      <c r="K115" s="492"/>
      <c r="L115" s="428"/>
      <c r="M115" s="430"/>
      <c r="N115" s="493"/>
      <c r="O115" s="493"/>
      <c r="P115" s="493"/>
      <c r="Q115" s="493"/>
      <c r="R115" s="493"/>
      <c r="S115" s="493"/>
      <c r="T115" s="493"/>
      <c r="U115" s="493"/>
      <c r="V115" s="493"/>
      <c r="W115" s="493"/>
      <c r="X115" s="493"/>
      <c r="Y115" s="493"/>
      <c r="Z115" s="493"/>
      <c r="AA115" s="493"/>
      <c r="AB115" s="493"/>
      <c r="AC115" s="493"/>
      <c r="AD115" s="493"/>
      <c r="AE115" s="493"/>
      <c r="AF115" s="493"/>
      <c r="AG115" s="493"/>
      <c r="AH115" s="276"/>
      <c r="AI115" s="276"/>
    </row>
    <row r="116" spans="1:35" ht="12" customHeight="1">
      <c r="A116" s="467" t="s">
        <v>124</v>
      </c>
      <c r="B116" s="469"/>
      <c r="C116" s="480" t="s">
        <v>130</v>
      </c>
      <c r="D116" s="481"/>
      <c r="E116" s="481"/>
      <c r="F116" s="481"/>
      <c r="G116" s="481"/>
      <c r="H116" s="481"/>
      <c r="I116" s="481"/>
      <c r="J116" s="481"/>
      <c r="K116" s="482"/>
      <c r="L116" s="467" t="s">
        <v>126</v>
      </c>
      <c r="M116" s="469"/>
      <c r="N116" s="493"/>
      <c r="O116" s="493"/>
      <c r="P116" s="493"/>
      <c r="Q116" s="493"/>
      <c r="R116" s="493"/>
      <c r="S116" s="493"/>
      <c r="T116" s="493"/>
      <c r="U116" s="493"/>
      <c r="V116" s="493"/>
      <c r="W116" s="493"/>
      <c r="X116" s="493"/>
      <c r="Y116" s="493"/>
      <c r="Z116" s="493"/>
      <c r="AA116" s="493"/>
      <c r="AB116" s="493"/>
      <c r="AC116" s="493"/>
      <c r="AD116" s="493"/>
      <c r="AE116" s="493"/>
      <c r="AF116" s="493"/>
      <c r="AG116" s="493"/>
      <c r="AH116" s="276"/>
      <c r="AI116" s="276"/>
    </row>
    <row r="117" spans="1:35" ht="12" customHeight="1">
      <c r="A117" s="470"/>
      <c r="B117" s="472"/>
      <c r="C117" s="483"/>
      <c r="D117" s="484"/>
      <c r="E117" s="484"/>
      <c r="F117" s="484"/>
      <c r="G117" s="484"/>
      <c r="H117" s="484"/>
      <c r="I117" s="484"/>
      <c r="J117" s="484"/>
      <c r="K117" s="485"/>
      <c r="L117" s="470"/>
      <c r="M117" s="472"/>
      <c r="N117" s="493"/>
      <c r="O117" s="493"/>
      <c r="P117" s="493"/>
      <c r="Q117" s="493"/>
      <c r="R117" s="493"/>
      <c r="S117" s="493"/>
      <c r="T117" s="493"/>
      <c r="U117" s="493"/>
      <c r="V117" s="493"/>
      <c r="W117" s="493"/>
      <c r="X117" s="493"/>
      <c r="Y117" s="493"/>
      <c r="Z117" s="493"/>
      <c r="AA117" s="493"/>
      <c r="AB117" s="493"/>
      <c r="AC117" s="493"/>
      <c r="AD117" s="493"/>
      <c r="AE117" s="493"/>
      <c r="AF117" s="493"/>
      <c r="AG117" s="493"/>
      <c r="AH117" s="276"/>
      <c r="AI117" s="276"/>
    </row>
    <row r="118" spans="1:35" ht="12" customHeight="1">
      <c r="A118" s="467" t="s">
        <v>792</v>
      </c>
      <c r="B118" s="469"/>
      <c r="C118" s="480" t="s">
        <v>132</v>
      </c>
      <c r="D118" s="481"/>
      <c r="E118" s="481"/>
      <c r="F118" s="481"/>
      <c r="G118" s="481"/>
      <c r="H118" s="481"/>
      <c r="I118" s="481"/>
      <c r="J118" s="481"/>
      <c r="K118" s="482"/>
      <c r="L118" s="467" t="s">
        <v>126</v>
      </c>
      <c r="M118" s="469"/>
      <c r="N118" s="493"/>
      <c r="O118" s="493"/>
      <c r="P118" s="493"/>
      <c r="Q118" s="493"/>
      <c r="R118" s="493"/>
      <c r="S118" s="493"/>
      <c r="T118" s="493"/>
      <c r="U118" s="493"/>
      <c r="V118" s="493"/>
      <c r="W118" s="493"/>
      <c r="X118" s="493"/>
      <c r="Y118" s="493"/>
      <c r="Z118" s="493"/>
      <c r="AA118" s="493"/>
      <c r="AB118" s="493"/>
      <c r="AC118" s="493"/>
      <c r="AD118" s="493"/>
      <c r="AE118" s="493"/>
      <c r="AF118" s="493"/>
      <c r="AG118" s="493"/>
      <c r="AH118" s="276"/>
      <c r="AI118" s="276"/>
    </row>
    <row r="119" spans="1:35" ht="12" customHeight="1">
      <c r="A119" s="470"/>
      <c r="B119" s="472"/>
      <c r="C119" s="483"/>
      <c r="D119" s="484"/>
      <c r="E119" s="484"/>
      <c r="F119" s="484"/>
      <c r="G119" s="484"/>
      <c r="H119" s="484"/>
      <c r="I119" s="484"/>
      <c r="J119" s="484"/>
      <c r="K119" s="485"/>
      <c r="L119" s="470"/>
      <c r="M119" s="472"/>
      <c r="N119" s="493"/>
      <c r="O119" s="493"/>
      <c r="P119" s="493"/>
      <c r="Q119" s="493"/>
      <c r="R119" s="493"/>
      <c r="S119" s="493"/>
      <c r="T119" s="493"/>
      <c r="U119" s="493"/>
      <c r="V119" s="493"/>
      <c r="W119" s="493"/>
      <c r="X119" s="493"/>
      <c r="Y119" s="493"/>
      <c r="Z119" s="493"/>
      <c r="AA119" s="493"/>
      <c r="AB119" s="493"/>
      <c r="AC119" s="493"/>
      <c r="AD119" s="493"/>
      <c r="AE119" s="493"/>
      <c r="AF119" s="493"/>
      <c r="AG119" s="493"/>
      <c r="AH119" s="276"/>
      <c r="AI119" s="276"/>
    </row>
    <row r="120" spans="1:19" ht="12" customHeight="1">
      <c r="A120" s="464" t="s">
        <v>145</v>
      </c>
      <c r="B120" s="464"/>
      <c r="C120" s="305" t="s">
        <v>146</v>
      </c>
      <c r="D120" s="305"/>
      <c r="E120" s="305"/>
      <c r="F120" s="305"/>
      <c r="G120" s="305"/>
      <c r="H120" s="305"/>
      <c r="I120" s="305"/>
      <c r="J120" s="305"/>
      <c r="K120" s="305"/>
      <c r="L120" s="305"/>
      <c r="M120" s="305"/>
      <c r="N120" s="305"/>
      <c r="O120" s="305"/>
      <c r="P120" s="305"/>
      <c r="Q120" s="305"/>
      <c r="R120" s="305"/>
      <c r="S120" s="305"/>
    </row>
    <row r="121" spans="1:35" ht="12" customHeight="1">
      <c r="A121" s="465" t="s">
        <v>152</v>
      </c>
      <c r="B121" s="465"/>
      <c r="C121" s="465"/>
      <c r="D121" s="465"/>
      <c r="E121" s="465"/>
      <c r="F121" s="465"/>
      <c r="G121" s="465"/>
      <c r="H121" s="465"/>
      <c r="I121" s="465"/>
      <c r="J121" s="465"/>
      <c r="K121" s="465"/>
      <c r="L121" s="465"/>
      <c r="M121" s="465"/>
      <c r="N121" s="465"/>
      <c r="O121" s="465"/>
      <c r="P121" s="465"/>
      <c r="Q121" s="465"/>
      <c r="R121" s="465"/>
      <c r="S121" s="465"/>
      <c r="T121" s="465"/>
      <c r="U121" s="465"/>
      <c r="V121" s="465"/>
      <c r="W121" s="465"/>
      <c r="X121" s="465"/>
      <c r="Y121" s="465"/>
      <c r="Z121" s="465"/>
      <c r="AA121" s="465"/>
      <c r="AB121" s="465"/>
      <c r="AC121" s="465"/>
      <c r="AD121" s="465"/>
      <c r="AE121" s="465"/>
      <c r="AF121" s="465"/>
      <c r="AG121" s="465"/>
      <c r="AH121" s="285"/>
      <c r="AI121" s="285"/>
    </row>
    <row r="122" spans="1:35" ht="12" customHeight="1">
      <c r="A122" s="466"/>
      <c r="B122" s="466"/>
      <c r="C122" s="466"/>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6"/>
      <c r="AD122" s="466"/>
      <c r="AE122" s="466"/>
      <c r="AF122" s="466"/>
      <c r="AG122" s="466"/>
      <c r="AH122" s="285"/>
      <c r="AI122" s="285"/>
    </row>
    <row r="123" spans="1:52" ht="12" customHeight="1">
      <c r="A123" s="467" t="s">
        <v>77</v>
      </c>
      <c r="B123" s="468"/>
      <c r="C123" s="468"/>
      <c r="D123" s="469"/>
      <c r="E123" s="422"/>
      <c r="F123" s="423"/>
      <c r="G123" s="423"/>
      <c r="H123" s="423"/>
      <c r="I123" s="423"/>
      <c r="J123" s="423"/>
      <c r="K123" s="423"/>
      <c r="L123" s="423"/>
      <c r="M123" s="423"/>
      <c r="N123" s="423"/>
      <c r="O123" s="423"/>
      <c r="P123" s="423"/>
      <c r="Q123" s="423"/>
      <c r="R123" s="423"/>
      <c r="S123" s="423"/>
      <c r="T123" s="423"/>
      <c r="U123" s="423"/>
      <c r="V123" s="423"/>
      <c r="W123" s="423"/>
      <c r="X123" s="424"/>
      <c r="Y123" s="467" t="s">
        <v>78</v>
      </c>
      <c r="Z123" s="468"/>
      <c r="AA123" s="468"/>
      <c r="AB123" s="469"/>
      <c r="AC123" s="422"/>
      <c r="AD123" s="423"/>
      <c r="AE123" s="423"/>
      <c r="AF123" s="423"/>
      <c r="AG123" s="424"/>
      <c r="AH123" s="306"/>
      <c r="AI123" s="306"/>
      <c r="AJ123" s="281" t="s">
        <v>676</v>
      </c>
      <c r="AK123" s="307"/>
      <c r="AL123" s="307"/>
      <c r="AM123" s="307"/>
      <c r="AN123" s="307"/>
      <c r="AO123" s="307"/>
      <c r="AP123" s="307"/>
      <c r="AQ123" s="307"/>
      <c r="AR123" s="307"/>
      <c r="AS123" s="307"/>
      <c r="AT123" s="307"/>
      <c r="AU123" s="307"/>
      <c r="AV123" s="307"/>
      <c r="AW123" s="307"/>
      <c r="AX123" s="307"/>
      <c r="AY123" s="307"/>
      <c r="AZ123" s="307"/>
    </row>
    <row r="124" spans="1:52" ht="12" customHeight="1">
      <c r="A124" s="470"/>
      <c r="B124" s="471"/>
      <c r="C124" s="471"/>
      <c r="D124" s="472"/>
      <c r="E124" s="428"/>
      <c r="F124" s="429"/>
      <c r="G124" s="429"/>
      <c r="H124" s="429"/>
      <c r="I124" s="429"/>
      <c r="J124" s="429"/>
      <c r="K124" s="429"/>
      <c r="L124" s="429"/>
      <c r="M124" s="429"/>
      <c r="N124" s="429"/>
      <c r="O124" s="429"/>
      <c r="P124" s="429"/>
      <c r="Q124" s="429"/>
      <c r="R124" s="429"/>
      <c r="S124" s="429"/>
      <c r="T124" s="429"/>
      <c r="U124" s="429"/>
      <c r="V124" s="429"/>
      <c r="W124" s="429"/>
      <c r="X124" s="430"/>
      <c r="Y124" s="470"/>
      <c r="Z124" s="471"/>
      <c r="AA124" s="471"/>
      <c r="AB124" s="472"/>
      <c r="AC124" s="428"/>
      <c r="AD124" s="429"/>
      <c r="AE124" s="429"/>
      <c r="AF124" s="429"/>
      <c r="AG124" s="430"/>
      <c r="AH124" s="306"/>
      <c r="AI124" s="306"/>
      <c r="AJ124" s="307"/>
      <c r="AK124" s="307"/>
      <c r="AL124" s="307"/>
      <c r="AM124" s="307"/>
      <c r="AN124" s="307"/>
      <c r="AO124" s="307"/>
      <c r="AP124" s="307"/>
      <c r="AQ124" s="307"/>
      <c r="AR124" s="307"/>
      <c r="AS124" s="307"/>
      <c r="AT124" s="307"/>
      <c r="AU124" s="307"/>
      <c r="AV124" s="307"/>
      <c r="AW124" s="307"/>
      <c r="AX124" s="307"/>
      <c r="AY124" s="307"/>
      <c r="AZ124" s="307"/>
    </row>
    <row r="125" spans="1:52" ht="12" customHeight="1">
      <c r="A125" s="303"/>
      <c r="B125" s="303"/>
      <c r="C125" s="303"/>
      <c r="D125" s="303"/>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6"/>
      <c r="AI125" s="306"/>
      <c r="AJ125" s="307"/>
      <c r="AK125" s="307"/>
      <c r="AL125" s="307"/>
      <c r="AM125" s="307"/>
      <c r="AN125" s="307"/>
      <c r="AO125" s="307"/>
      <c r="AP125" s="307"/>
      <c r="AQ125" s="307"/>
      <c r="AR125" s="307"/>
      <c r="AS125" s="307"/>
      <c r="AT125" s="307"/>
      <c r="AU125" s="307"/>
      <c r="AV125" s="307"/>
      <c r="AW125" s="307"/>
      <c r="AX125" s="307"/>
      <c r="AY125" s="307"/>
      <c r="AZ125" s="307"/>
    </row>
    <row r="126" spans="1:52" ht="18.75" customHeight="1">
      <c r="A126" s="303"/>
      <c r="B126" s="308" t="s">
        <v>761</v>
      </c>
      <c r="C126" s="303"/>
      <c r="D126" s="303"/>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6"/>
      <c r="AI126" s="306"/>
      <c r="AJ126" s="307"/>
      <c r="AK126" s="307"/>
      <c r="AL126" s="307"/>
      <c r="AM126" s="307"/>
      <c r="AN126" s="307"/>
      <c r="AO126" s="307"/>
      <c r="AP126" s="307"/>
      <c r="AQ126" s="307"/>
      <c r="AR126" s="307"/>
      <c r="AS126" s="307"/>
      <c r="AT126" s="307"/>
      <c r="AU126" s="307"/>
      <c r="AV126" s="307"/>
      <c r="AW126" s="307"/>
      <c r="AX126" s="307"/>
      <c r="AY126" s="307"/>
      <c r="AZ126" s="307"/>
    </row>
    <row r="127" spans="1:52" ht="12">
      <c r="A127" s="303"/>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276"/>
      <c r="AI127" s="276"/>
      <c r="AJ127" s="309"/>
      <c r="AK127" s="309"/>
      <c r="AL127" s="309"/>
      <c r="AM127" s="309"/>
      <c r="AN127" s="309"/>
      <c r="AO127" s="309"/>
      <c r="AP127" s="309"/>
      <c r="AQ127" s="309"/>
      <c r="AR127" s="303"/>
      <c r="AS127" s="303"/>
      <c r="AT127" s="303"/>
      <c r="AU127" s="303"/>
      <c r="AV127" s="304"/>
      <c r="AW127" s="304"/>
      <c r="AX127" s="304"/>
      <c r="AY127" s="304"/>
      <c r="AZ127" s="304"/>
    </row>
    <row r="128" spans="1:52" ht="12.75" customHeight="1">
      <c r="A128" s="455" t="s">
        <v>153</v>
      </c>
      <c r="B128" s="455"/>
      <c r="C128" s="455"/>
      <c r="D128" s="455"/>
      <c r="E128" s="455"/>
      <c r="F128" s="455"/>
      <c r="G128" s="455"/>
      <c r="H128" s="455"/>
      <c r="I128" s="455"/>
      <c r="J128" s="455"/>
      <c r="K128" s="455"/>
      <c r="L128" s="455"/>
      <c r="M128" s="455"/>
      <c r="N128" s="455"/>
      <c r="O128" s="455"/>
      <c r="P128" s="276"/>
      <c r="Q128" s="276"/>
      <c r="R128" s="276"/>
      <c r="S128" s="276"/>
      <c r="T128" s="276"/>
      <c r="U128" s="276"/>
      <c r="V128" s="276"/>
      <c r="W128" s="276"/>
      <c r="X128" s="276"/>
      <c r="Y128" s="276"/>
      <c r="Z128" s="276"/>
      <c r="AA128" s="276"/>
      <c r="AB128" s="276"/>
      <c r="AC128" s="276"/>
      <c r="AD128" s="276"/>
      <c r="AE128" s="276"/>
      <c r="AF128" s="276"/>
      <c r="AG128" s="276"/>
      <c r="AH128" s="276"/>
      <c r="AI128" s="276"/>
      <c r="AJ128" s="309"/>
      <c r="AK128" s="309"/>
      <c r="AL128" s="309"/>
      <c r="AM128" s="309"/>
      <c r="AN128" s="309"/>
      <c r="AO128" s="309"/>
      <c r="AP128" s="309"/>
      <c r="AQ128" s="309"/>
      <c r="AR128" s="303"/>
      <c r="AS128" s="303"/>
      <c r="AT128" s="303"/>
      <c r="AU128" s="303"/>
      <c r="AV128" s="304"/>
      <c r="AW128" s="304"/>
      <c r="AX128" s="304"/>
      <c r="AY128" s="304"/>
      <c r="AZ128" s="304"/>
    </row>
    <row r="129" spans="1:52" ht="12">
      <c r="A129" s="418" t="s">
        <v>361</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290"/>
      <c r="AI129" s="290"/>
      <c r="AJ129" s="303"/>
      <c r="AK129" s="303"/>
      <c r="AL129" s="303"/>
      <c r="AM129" s="303"/>
      <c r="AN129" s="303"/>
      <c r="AO129" s="303"/>
      <c r="AP129" s="303"/>
      <c r="AQ129" s="303"/>
      <c r="AR129" s="303"/>
      <c r="AS129" s="303"/>
      <c r="AT129" s="303"/>
      <c r="AU129" s="303"/>
      <c r="AV129" s="303"/>
      <c r="AW129" s="303"/>
      <c r="AX129" s="303"/>
      <c r="AY129" s="303"/>
      <c r="AZ129" s="303"/>
    </row>
    <row r="130" spans="1:52" ht="12">
      <c r="A130" s="310"/>
      <c r="B130" s="311"/>
      <c r="C130" s="290"/>
      <c r="D130" s="290"/>
      <c r="E130" s="290"/>
      <c r="F130" s="290"/>
      <c r="G130" s="290"/>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303"/>
      <c r="AK130" s="303"/>
      <c r="AL130" s="303"/>
      <c r="AM130" s="303"/>
      <c r="AN130" s="303"/>
      <c r="AO130" s="303"/>
      <c r="AP130" s="303"/>
      <c r="AQ130" s="303"/>
      <c r="AR130" s="303"/>
      <c r="AS130" s="303"/>
      <c r="AT130" s="303"/>
      <c r="AU130" s="303"/>
      <c r="AV130" s="303"/>
      <c r="AW130" s="303"/>
      <c r="AX130" s="303"/>
      <c r="AY130" s="303"/>
      <c r="AZ130" s="303"/>
    </row>
    <row r="131" spans="1:15" ht="12">
      <c r="A131" s="276"/>
      <c r="B131" s="290" t="s">
        <v>154</v>
      </c>
      <c r="C131" s="290"/>
      <c r="D131" s="290"/>
      <c r="E131" s="290"/>
      <c r="F131" s="290"/>
      <c r="G131" s="290"/>
      <c r="H131" s="290"/>
      <c r="I131" s="290"/>
      <c r="J131" s="290"/>
      <c r="K131" s="290"/>
      <c r="L131" s="290"/>
      <c r="M131" s="290"/>
      <c r="N131" s="290"/>
      <c r="O131" s="290"/>
    </row>
    <row r="132" spans="1:34" ht="12">
      <c r="A132" s="276"/>
      <c r="B132" s="290"/>
      <c r="C132" s="290"/>
      <c r="D132" s="290"/>
      <c r="E132" s="290"/>
      <c r="F132" s="290"/>
      <c r="G132" s="290"/>
      <c r="H132" s="290"/>
      <c r="I132" s="290"/>
      <c r="J132" s="290"/>
      <c r="K132" s="290"/>
      <c r="L132" s="290"/>
      <c r="M132" s="290"/>
      <c r="N132" s="290"/>
      <c r="O132" s="290"/>
      <c r="P132" s="290"/>
      <c r="Q132" s="290"/>
      <c r="R132" s="290"/>
      <c r="S132" s="290"/>
      <c r="T132" s="290"/>
      <c r="U132" s="290"/>
      <c r="V132" s="287"/>
      <c r="W132" s="287"/>
      <c r="X132" s="290"/>
      <c r="Y132" s="290"/>
      <c r="Z132" s="290"/>
      <c r="AA132" s="290"/>
      <c r="AB132" s="290"/>
      <c r="AC132" s="290"/>
      <c r="AD132" s="290"/>
      <c r="AE132" s="290"/>
      <c r="AF132" s="290"/>
      <c r="AG132" s="290"/>
      <c r="AH132" s="290"/>
    </row>
    <row r="133" spans="1:36" ht="12">
      <c r="A133" s="276"/>
      <c r="B133" s="290"/>
      <c r="C133" s="290"/>
      <c r="D133" s="87"/>
      <c r="E133" s="290" t="s">
        <v>155</v>
      </c>
      <c r="F133" s="290"/>
      <c r="G133" s="290"/>
      <c r="H133" s="290"/>
      <c r="I133" s="290"/>
      <c r="J133" s="290"/>
      <c r="K133" s="290"/>
      <c r="L133" s="290"/>
      <c r="M133" s="290"/>
      <c r="N133" s="290"/>
      <c r="O133" s="290"/>
      <c r="P133" s="290"/>
      <c r="Q133" s="290"/>
      <c r="R133" s="290"/>
      <c r="S133" s="290"/>
      <c r="T133" s="290"/>
      <c r="U133" s="290"/>
      <c r="V133" s="287"/>
      <c r="W133" s="287"/>
      <c r="X133" s="290"/>
      <c r="Y133" s="290"/>
      <c r="Z133" s="290"/>
      <c r="AA133" s="290"/>
      <c r="AB133" s="290"/>
      <c r="AC133" s="290"/>
      <c r="AD133" s="290"/>
      <c r="AE133" s="290"/>
      <c r="AF133" s="290"/>
      <c r="AG133" s="290"/>
      <c r="AH133" s="290"/>
      <c r="AJ133" s="371">
        <f>IF(D133="","","直営")</f>
      </c>
    </row>
    <row r="134" spans="1:34" ht="12">
      <c r="A134" s="276"/>
      <c r="B134" s="290"/>
      <c r="C134" s="290"/>
      <c r="D134" s="287"/>
      <c r="E134" s="287"/>
      <c r="F134" s="287"/>
      <c r="G134" s="290"/>
      <c r="H134" s="290"/>
      <c r="I134" s="290"/>
      <c r="J134" s="290"/>
      <c r="K134" s="290"/>
      <c r="L134" s="290"/>
      <c r="M134" s="290"/>
      <c r="N134" s="290"/>
      <c r="O134" s="290"/>
      <c r="P134" s="290"/>
      <c r="Q134" s="290"/>
      <c r="R134" s="290"/>
      <c r="S134" s="290"/>
      <c r="T134" s="290"/>
      <c r="U134" s="290"/>
      <c r="V134" s="287"/>
      <c r="W134" s="287"/>
      <c r="X134" s="290"/>
      <c r="Y134" s="290"/>
      <c r="Z134" s="290"/>
      <c r="AA134" s="290"/>
      <c r="AB134" s="290"/>
      <c r="AC134" s="290"/>
      <c r="AD134" s="290"/>
      <c r="AE134" s="290"/>
      <c r="AF134" s="290"/>
      <c r="AG134" s="290"/>
      <c r="AH134" s="290"/>
    </row>
    <row r="135" spans="1:36" ht="12">
      <c r="A135" s="276"/>
      <c r="B135" s="290"/>
      <c r="C135" s="290"/>
      <c r="D135" s="87"/>
      <c r="E135" s="290" t="s">
        <v>156</v>
      </c>
      <c r="F135" s="290"/>
      <c r="G135" s="290"/>
      <c r="H135" s="290"/>
      <c r="I135" s="290"/>
      <c r="J135" s="290"/>
      <c r="K135" s="290"/>
      <c r="L135" s="290"/>
      <c r="M135" s="290"/>
      <c r="N135" s="290"/>
      <c r="O135" s="290"/>
      <c r="P135" s="290"/>
      <c r="Q135" s="290"/>
      <c r="R135" s="290"/>
      <c r="S135" s="290"/>
      <c r="T135" s="290"/>
      <c r="U135" s="290"/>
      <c r="V135" s="287"/>
      <c r="W135" s="287"/>
      <c r="X135" s="290"/>
      <c r="Y135" s="290"/>
      <c r="Z135" s="290"/>
      <c r="AA135" s="290"/>
      <c r="AB135" s="290"/>
      <c r="AC135" s="290"/>
      <c r="AD135" s="290"/>
      <c r="AE135" s="290"/>
      <c r="AF135" s="290"/>
      <c r="AG135" s="290"/>
      <c r="AH135" s="290"/>
      <c r="AJ135" s="371">
        <f>IF(D135="","","委託")</f>
      </c>
    </row>
    <row r="136" spans="1:38" ht="12">
      <c r="A136" s="276"/>
      <c r="B136" s="290"/>
      <c r="C136" s="290"/>
      <c r="D136" s="290"/>
      <c r="E136" s="290"/>
      <c r="F136" s="290"/>
      <c r="G136" s="290"/>
      <c r="H136" s="290"/>
      <c r="I136" s="290"/>
      <c r="J136" s="290"/>
      <c r="K136" s="290"/>
      <c r="L136" s="290"/>
      <c r="M136" s="290"/>
      <c r="N136" s="290"/>
      <c r="O136" s="290"/>
      <c r="P136" s="290"/>
      <c r="Q136" s="290"/>
      <c r="R136" s="290"/>
      <c r="S136" s="290"/>
      <c r="T136" s="290"/>
      <c r="U136" s="290"/>
      <c r="V136" s="287"/>
      <c r="W136" s="287"/>
      <c r="X136" s="290"/>
      <c r="Y136" s="290"/>
      <c r="Z136" s="290"/>
      <c r="AA136" s="290"/>
      <c r="AB136" s="290"/>
      <c r="AC136" s="290"/>
      <c r="AD136" s="290"/>
      <c r="AE136" s="290"/>
      <c r="AF136" s="290"/>
      <c r="AG136" s="290"/>
      <c r="AH136" s="290"/>
      <c r="AL136" s="272" t="s">
        <v>906</v>
      </c>
    </row>
    <row r="137" spans="1:40" ht="12">
      <c r="A137" s="276"/>
      <c r="B137" s="290"/>
      <c r="C137" s="290"/>
      <c r="D137" s="87"/>
      <c r="E137" s="290" t="s">
        <v>157</v>
      </c>
      <c r="F137" s="290"/>
      <c r="G137" s="290"/>
      <c r="H137" s="290"/>
      <c r="I137" s="290"/>
      <c r="J137" s="290"/>
      <c r="K137" s="290"/>
      <c r="L137" s="290"/>
      <c r="M137" s="290"/>
      <c r="N137" s="290"/>
      <c r="O137" s="290"/>
      <c r="P137" s="290"/>
      <c r="Q137" s="290"/>
      <c r="R137" s="290"/>
      <c r="S137" s="290"/>
      <c r="T137" s="290"/>
      <c r="U137" s="290"/>
      <c r="V137" s="287"/>
      <c r="W137" s="287"/>
      <c r="X137" s="290"/>
      <c r="Y137" s="290"/>
      <c r="Z137" s="290"/>
      <c r="AA137" s="290"/>
      <c r="AB137" s="290"/>
      <c r="AC137" s="290"/>
      <c r="AD137" s="290"/>
      <c r="AE137" s="290"/>
      <c r="AF137" s="290"/>
      <c r="AG137" s="290"/>
      <c r="AH137" s="290"/>
      <c r="AJ137" s="371">
        <f>IF(D137="","","PFI等")</f>
      </c>
      <c r="AL137" s="419">
        <f>AJ133&amp;AJ135&amp;AJ137</f>
      </c>
      <c r="AM137" s="420"/>
      <c r="AN137" s="421"/>
    </row>
    <row r="138" spans="1:34" ht="12">
      <c r="A138" s="276"/>
      <c r="B138" s="290"/>
      <c r="C138" s="290"/>
      <c r="D138" s="276"/>
      <c r="E138" s="290"/>
      <c r="F138" s="290"/>
      <c r="G138" s="290"/>
      <c r="H138" s="290"/>
      <c r="I138" s="290"/>
      <c r="J138" s="290"/>
      <c r="K138" s="290"/>
      <c r="L138" s="290"/>
      <c r="M138" s="290"/>
      <c r="N138" s="290"/>
      <c r="O138" s="290"/>
      <c r="P138" s="290"/>
      <c r="Q138" s="290"/>
      <c r="R138" s="290"/>
      <c r="S138" s="290"/>
      <c r="T138" s="290"/>
      <c r="U138" s="290"/>
      <c r="V138" s="287"/>
      <c r="W138" s="287"/>
      <c r="X138" s="290"/>
      <c r="Y138" s="290"/>
      <c r="Z138" s="290"/>
      <c r="AA138" s="290"/>
      <c r="AB138" s="290"/>
      <c r="AC138" s="290"/>
      <c r="AD138" s="290"/>
      <c r="AE138" s="290"/>
      <c r="AF138" s="290"/>
      <c r="AG138" s="290"/>
      <c r="AH138" s="290"/>
    </row>
    <row r="139" spans="1:34" ht="12">
      <c r="A139" s="276"/>
      <c r="B139" s="287"/>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90"/>
      <c r="AF139" s="290"/>
      <c r="AG139" s="290"/>
      <c r="AH139" s="290"/>
    </row>
    <row r="140" spans="1:52" ht="12">
      <c r="A140" s="276"/>
      <c r="B140" s="290" t="s">
        <v>805</v>
      </c>
      <c r="C140" s="290"/>
      <c r="D140" s="290"/>
      <c r="E140" s="290"/>
      <c r="F140" s="290"/>
      <c r="G140" s="290"/>
      <c r="H140" s="290"/>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90"/>
      <c r="AF140" s="290"/>
      <c r="AG140" s="290"/>
      <c r="AH140" s="290"/>
      <c r="AI140" s="290"/>
      <c r="AJ140" s="309"/>
      <c r="AK140" s="309"/>
      <c r="AL140" s="309"/>
      <c r="AM140" s="309"/>
      <c r="AN140" s="309"/>
      <c r="AO140" s="309"/>
      <c r="AP140" s="309"/>
      <c r="AQ140" s="309"/>
      <c r="AR140" s="309"/>
      <c r="AS140" s="309"/>
      <c r="AT140" s="309"/>
      <c r="AU140" s="309"/>
      <c r="AV140" s="309"/>
      <c r="AW140" s="309"/>
      <c r="AX140" s="309"/>
      <c r="AY140" s="309"/>
      <c r="AZ140" s="309"/>
    </row>
    <row r="141" spans="1:52" ht="12">
      <c r="A141" s="276"/>
      <c r="B141" s="290"/>
      <c r="C141" s="290"/>
      <c r="D141" s="290"/>
      <c r="E141" s="290"/>
      <c r="F141" s="290"/>
      <c r="G141" s="290"/>
      <c r="H141" s="290"/>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90"/>
      <c r="AF141" s="290"/>
      <c r="AG141" s="290"/>
      <c r="AH141" s="290"/>
      <c r="AI141" s="290"/>
      <c r="AJ141" s="309"/>
      <c r="AK141" s="309"/>
      <c r="AL141" s="309"/>
      <c r="AM141" s="309"/>
      <c r="AN141" s="309"/>
      <c r="AO141" s="309"/>
      <c r="AP141" s="309"/>
      <c r="AQ141" s="309"/>
      <c r="AR141" s="309"/>
      <c r="AS141" s="309"/>
      <c r="AT141" s="309"/>
      <c r="AU141" s="309"/>
      <c r="AV141" s="309"/>
      <c r="AW141" s="309"/>
      <c r="AX141" s="309"/>
      <c r="AY141" s="309"/>
      <c r="AZ141" s="309"/>
    </row>
    <row r="142" spans="1:52" ht="12">
      <c r="A142" s="276"/>
      <c r="B142" s="290"/>
      <c r="C142" s="290"/>
      <c r="D142" s="87"/>
      <c r="E142" s="290" t="s">
        <v>159</v>
      </c>
      <c r="F142" s="290"/>
      <c r="G142" s="290"/>
      <c r="H142" s="290"/>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90"/>
      <c r="AF142" s="290"/>
      <c r="AG142" s="290"/>
      <c r="AH142" s="290"/>
      <c r="AI142" s="290"/>
      <c r="AJ142" s="309"/>
      <c r="AK142" s="309"/>
      <c r="AL142" s="309"/>
      <c r="AM142" s="309"/>
      <c r="AN142" s="309"/>
      <c r="AO142" s="309"/>
      <c r="AP142" s="309"/>
      <c r="AQ142" s="309"/>
      <c r="AR142" s="309"/>
      <c r="AS142" s="309"/>
      <c r="AT142" s="309"/>
      <c r="AU142" s="309"/>
      <c r="AV142" s="309"/>
      <c r="AW142" s="309"/>
      <c r="AX142" s="309"/>
      <c r="AY142" s="309"/>
      <c r="AZ142" s="309"/>
    </row>
    <row r="143" spans="1:52" ht="12">
      <c r="A143" s="276"/>
      <c r="B143" s="290"/>
      <c r="C143" s="290"/>
      <c r="D143" s="290"/>
      <c r="E143" s="290"/>
      <c r="F143" s="290"/>
      <c r="G143" s="290"/>
      <c r="H143" s="290"/>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90"/>
      <c r="AF143" s="290"/>
      <c r="AG143" s="290"/>
      <c r="AH143" s="290"/>
      <c r="AI143" s="290"/>
      <c r="AJ143" s="309"/>
      <c r="AK143" s="309"/>
      <c r="AL143" s="309"/>
      <c r="AM143" s="309"/>
      <c r="AN143" s="309"/>
      <c r="AO143" s="309"/>
      <c r="AP143" s="309"/>
      <c r="AQ143" s="309"/>
      <c r="AR143" s="309"/>
      <c r="AS143" s="309"/>
      <c r="AT143" s="309"/>
      <c r="AU143" s="309"/>
      <c r="AV143" s="309"/>
      <c r="AW143" s="309"/>
      <c r="AX143" s="309"/>
      <c r="AY143" s="309"/>
      <c r="AZ143" s="309"/>
    </row>
    <row r="144" spans="1:52" ht="12">
      <c r="A144" s="276"/>
      <c r="B144" s="290"/>
      <c r="C144" s="290"/>
      <c r="D144" s="87"/>
      <c r="E144" s="290" t="s">
        <v>160</v>
      </c>
      <c r="F144" s="290"/>
      <c r="G144" s="290"/>
      <c r="H144" s="290"/>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90"/>
      <c r="AF144" s="290"/>
      <c r="AG144" s="290"/>
      <c r="AH144" s="290"/>
      <c r="AI144" s="290"/>
      <c r="AJ144" s="309"/>
      <c r="AK144" s="309"/>
      <c r="AL144" s="309"/>
      <c r="AM144" s="309"/>
      <c r="AN144" s="309"/>
      <c r="AO144" s="309"/>
      <c r="AP144" s="309"/>
      <c r="AQ144" s="309"/>
      <c r="AR144" s="309"/>
      <c r="AS144" s="309"/>
      <c r="AT144" s="309"/>
      <c r="AU144" s="309"/>
      <c r="AV144" s="309"/>
      <c r="AW144" s="309"/>
      <c r="AX144" s="309"/>
      <c r="AY144" s="309"/>
      <c r="AZ144" s="309"/>
    </row>
    <row r="145" spans="1:52" ht="12">
      <c r="A145" s="276"/>
      <c r="B145" s="290"/>
      <c r="C145" s="290"/>
      <c r="D145" s="276"/>
      <c r="E145" s="290"/>
      <c r="F145" s="290"/>
      <c r="G145" s="290"/>
      <c r="H145" s="290"/>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90"/>
      <c r="AF145" s="290"/>
      <c r="AG145" s="290"/>
      <c r="AH145" s="290"/>
      <c r="AI145" s="290"/>
      <c r="AJ145" s="309"/>
      <c r="AK145" s="309"/>
      <c r="AL145" s="309"/>
      <c r="AM145" s="309"/>
      <c r="AN145" s="309"/>
      <c r="AO145" s="309"/>
      <c r="AP145" s="309"/>
      <c r="AQ145" s="309"/>
      <c r="AR145" s="309"/>
      <c r="AS145" s="309"/>
      <c r="AT145" s="309"/>
      <c r="AU145" s="309"/>
      <c r="AV145" s="309"/>
      <c r="AW145" s="309"/>
      <c r="AX145" s="309"/>
      <c r="AY145" s="309"/>
      <c r="AZ145" s="309"/>
    </row>
    <row r="146" spans="1:52" ht="12">
      <c r="A146" s="276"/>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90"/>
      <c r="AF146" s="290"/>
      <c r="AG146" s="290"/>
      <c r="AH146" s="290"/>
      <c r="AI146" s="290"/>
      <c r="AJ146" s="309"/>
      <c r="AK146" s="309"/>
      <c r="AL146" s="309"/>
      <c r="AM146" s="309"/>
      <c r="AN146" s="309"/>
      <c r="AO146" s="309"/>
      <c r="AP146" s="309"/>
      <c r="AQ146" s="309"/>
      <c r="AR146" s="309"/>
      <c r="AS146" s="309"/>
      <c r="AT146" s="309"/>
      <c r="AU146" s="309"/>
      <c r="AV146" s="309"/>
      <c r="AW146" s="309"/>
      <c r="AX146" s="309"/>
      <c r="AY146" s="309"/>
      <c r="AZ146" s="309"/>
    </row>
    <row r="147" spans="1:52" ht="12">
      <c r="A147" s="276"/>
      <c r="B147" s="287" t="s">
        <v>161</v>
      </c>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90"/>
      <c r="AF147" s="290"/>
      <c r="AG147" s="290"/>
      <c r="AH147" s="290"/>
      <c r="AI147" s="290"/>
      <c r="AJ147" s="309"/>
      <c r="AK147" s="309"/>
      <c r="AL147" s="309"/>
      <c r="AM147" s="309"/>
      <c r="AN147" s="309"/>
      <c r="AO147" s="309"/>
      <c r="AP147" s="309"/>
      <c r="AQ147" s="309"/>
      <c r="AR147" s="309"/>
      <c r="AS147" s="309"/>
      <c r="AT147" s="309"/>
      <c r="AU147" s="309"/>
      <c r="AV147" s="309"/>
      <c r="AW147" s="309"/>
      <c r="AX147" s="309"/>
      <c r="AY147" s="309"/>
      <c r="AZ147" s="309"/>
    </row>
    <row r="148" spans="1:52" ht="12">
      <c r="A148" s="276"/>
      <c r="B148" s="287"/>
      <c r="C148" s="287"/>
      <c r="D148" s="287" t="s">
        <v>162</v>
      </c>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90"/>
      <c r="AF148" s="290"/>
      <c r="AG148" s="290"/>
      <c r="AH148" s="290"/>
      <c r="AI148" s="290"/>
      <c r="AJ148" s="309"/>
      <c r="AK148" s="309"/>
      <c r="AL148" s="309"/>
      <c r="AM148" s="309"/>
      <c r="AN148" s="309"/>
      <c r="AO148" s="309"/>
      <c r="AP148" s="309"/>
      <c r="AQ148" s="309"/>
      <c r="AR148" s="309"/>
      <c r="AS148" s="309"/>
      <c r="AT148" s="309"/>
      <c r="AU148" s="309"/>
      <c r="AV148" s="309"/>
      <c r="AW148" s="309"/>
      <c r="AX148" s="309"/>
      <c r="AY148" s="309"/>
      <c r="AZ148" s="309"/>
    </row>
    <row r="149" spans="1:52" ht="12">
      <c r="A149" s="276"/>
      <c r="B149" s="287"/>
      <c r="C149" s="287"/>
      <c r="D149" s="87"/>
      <c r="E149" s="287" t="s">
        <v>163</v>
      </c>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90"/>
      <c r="AF149" s="290"/>
      <c r="AG149" s="290"/>
      <c r="AH149" s="290"/>
      <c r="AI149" s="290"/>
      <c r="AJ149" s="309"/>
      <c r="AK149" s="309"/>
      <c r="AL149" s="309"/>
      <c r="AM149" s="309"/>
      <c r="AN149" s="309"/>
      <c r="AO149" s="309"/>
      <c r="AP149" s="309"/>
      <c r="AQ149" s="309"/>
      <c r="AR149" s="309"/>
      <c r="AS149" s="309"/>
      <c r="AT149" s="309"/>
      <c r="AU149" s="309"/>
      <c r="AV149" s="309"/>
      <c r="AW149" s="309"/>
      <c r="AX149" s="309"/>
      <c r="AY149" s="309"/>
      <c r="AZ149" s="309"/>
    </row>
    <row r="150" spans="1:52" ht="12">
      <c r="A150" s="363"/>
      <c r="B150" s="345"/>
      <c r="C150" s="345"/>
      <c r="D150" s="363"/>
      <c r="E150" s="345"/>
      <c r="F150" s="345"/>
      <c r="G150" s="345"/>
      <c r="H150" s="345" t="s">
        <v>313</v>
      </c>
      <c r="I150" s="345"/>
      <c r="J150" s="345"/>
      <c r="K150" s="345"/>
      <c r="L150" s="345"/>
      <c r="M150" s="460"/>
      <c r="N150" s="460"/>
      <c r="O150" s="460"/>
      <c r="P150" s="460"/>
      <c r="Q150" s="460"/>
      <c r="R150" s="460"/>
      <c r="S150" s="460"/>
      <c r="T150" s="460"/>
      <c r="U150" s="460"/>
      <c r="V150" s="460"/>
      <c r="W150" s="460"/>
      <c r="X150" s="460"/>
      <c r="Y150" s="460"/>
      <c r="Z150" s="460"/>
      <c r="AA150" s="460"/>
      <c r="AB150" s="460"/>
      <c r="AC150" s="460"/>
      <c r="AD150" s="460"/>
      <c r="AE150" s="363" t="s">
        <v>314</v>
      </c>
      <c r="AF150" s="364"/>
      <c r="AG150" s="364"/>
      <c r="AH150" s="364"/>
      <c r="AI150" s="364"/>
      <c r="AJ150" s="309"/>
      <c r="AK150" s="309"/>
      <c r="AL150" s="309"/>
      <c r="AM150" s="309"/>
      <c r="AN150" s="309"/>
      <c r="AO150" s="309"/>
      <c r="AP150" s="309"/>
      <c r="AQ150" s="309"/>
      <c r="AR150" s="309"/>
      <c r="AS150" s="309"/>
      <c r="AT150" s="309"/>
      <c r="AU150" s="309"/>
      <c r="AV150" s="309"/>
      <c r="AW150" s="309"/>
      <c r="AX150" s="309"/>
      <c r="AY150" s="309"/>
      <c r="AZ150" s="309"/>
    </row>
    <row r="151" spans="1:52" ht="12">
      <c r="A151" s="276"/>
      <c r="B151" s="287"/>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90"/>
      <c r="AF151" s="290"/>
      <c r="AG151" s="290"/>
      <c r="AH151" s="290"/>
      <c r="AI151" s="290"/>
      <c r="AJ151" s="309"/>
      <c r="AK151" s="309"/>
      <c r="AL151" s="309"/>
      <c r="AM151" s="309"/>
      <c r="AN151" s="309"/>
      <c r="AO151" s="309"/>
      <c r="AP151" s="309"/>
      <c r="AQ151" s="309"/>
      <c r="AR151" s="309"/>
      <c r="AS151" s="309"/>
      <c r="AT151" s="309"/>
      <c r="AU151" s="309"/>
      <c r="AV151" s="309"/>
      <c r="AW151" s="309"/>
      <c r="AX151" s="309"/>
      <c r="AY151" s="309"/>
      <c r="AZ151" s="309"/>
    </row>
    <row r="152" spans="1:52" ht="12">
      <c r="A152" s="276"/>
      <c r="B152" s="287"/>
      <c r="C152" s="287"/>
      <c r="D152" s="87"/>
      <c r="E152" s="287" t="s">
        <v>315</v>
      </c>
      <c r="F152" s="287"/>
      <c r="G152" s="287"/>
      <c r="H152" s="287"/>
      <c r="I152" s="287"/>
      <c r="J152" s="287"/>
      <c r="K152" s="287"/>
      <c r="L152" s="287"/>
      <c r="M152" s="287"/>
      <c r="N152" s="287"/>
      <c r="O152" s="287"/>
      <c r="P152" s="287"/>
      <c r="Q152" s="287"/>
      <c r="R152" s="277"/>
      <c r="S152" s="277"/>
      <c r="T152" s="277"/>
      <c r="U152" s="277"/>
      <c r="V152" s="277"/>
      <c r="W152" s="277"/>
      <c r="X152" s="277"/>
      <c r="Y152" s="277"/>
      <c r="Z152" s="277"/>
      <c r="AA152" s="277"/>
      <c r="AB152" s="277"/>
      <c r="AC152" s="277"/>
      <c r="AD152" s="277"/>
      <c r="AE152" s="277"/>
      <c r="AF152" s="290"/>
      <c r="AG152" s="290"/>
      <c r="AH152" s="290"/>
      <c r="AI152" s="290"/>
      <c r="AJ152" s="309" t="s">
        <v>906</v>
      </c>
      <c r="AK152" s="309"/>
      <c r="AL152" s="309"/>
      <c r="AM152" s="309"/>
      <c r="AN152" s="309"/>
      <c r="AO152" s="309"/>
      <c r="AP152" s="309"/>
      <c r="AQ152" s="309"/>
      <c r="AR152" s="309"/>
      <c r="AS152" s="309"/>
      <c r="AT152" s="309"/>
      <c r="AU152" s="309"/>
      <c r="AV152" s="309"/>
      <c r="AW152" s="309"/>
      <c r="AX152" s="309"/>
      <c r="AY152" s="309"/>
      <c r="AZ152" s="309"/>
    </row>
    <row r="153" spans="1:52" ht="18" customHeight="1">
      <c r="A153" s="276"/>
      <c r="B153" s="287"/>
      <c r="C153" s="287"/>
      <c r="D153" s="276"/>
      <c r="E153" s="287"/>
      <c r="F153" s="287"/>
      <c r="G153" s="287"/>
      <c r="H153" s="287" t="s">
        <v>313</v>
      </c>
      <c r="I153" s="287"/>
      <c r="J153" s="287"/>
      <c r="K153" s="287"/>
      <c r="L153" s="287"/>
      <c r="M153" s="460"/>
      <c r="N153" s="460"/>
      <c r="O153" s="460"/>
      <c r="P153" s="460"/>
      <c r="Q153" s="460"/>
      <c r="R153" s="460"/>
      <c r="S153" s="460"/>
      <c r="T153" s="460"/>
      <c r="U153" s="460"/>
      <c r="V153" s="460"/>
      <c r="W153" s="460"/>
      <c r="X153" s="460"/>
      <c r="Y153" s="460"/>
      <c r="Z153" s="460"/>
      <c r="AA153" s="460"/>
      <c r="AB153" s="460"/>
      <c r="AC153" s="460"/>
      <c r="AD153" s="460"/>
      <c r="AE153" s="276" t="s">
        <v>314</v>
      </c>
      <c r="AF153" s="290"/>
      <c r="AG153" s="290"/>
      <c r="AH153" s="290"/>
      <c r="AI153" s="290"/>
      <c r="AJ153" s="461" t="str">
        <f>IF(D135="","-",M150&amp;"　"&amp;M153)</f>
        <v>-</v>
      </c>
      <c r="AK153" s="462"/>
      <c r="AL153" s="462"/>
      <c r="AM153" s="462"/>
      <c r="AN153" s="462"/>
      <c r="AO153" s="462"/>
      <c r="AP153" s="462"/>
      <c r="AQ153" s="462"/>
      <c r="AR153" s="462"/>
      <c r="AS153" s="462"/>
      <c r="AT153" s="463"/>
      <c r="AU153" s="309"/>
      <c r="AV153" s="309"/>
      <c r="AW153" s="309"/>
      <c r="AX153" s="309"/>
      <c r="AY153" s="309"/>
      <c r="AZ153" s="309"/>
    </row>
    <row r="154" spans="1:52" ht="12" customHeight="1">
      <c r="A154" s="276"/>
      <c r="B154" s="287"/>
      <c r="C154" s="287"/>
      <c r="D154" s="276"/>
      <c r="E154" s="287"/>
      <c r="F154" s="287"/>
      <c r="G154" s="287"/>
      <c r="H154" s="287"/>
      <c r="I154" s="287"/>
      <c r="J154" s="287"/>
      <c r="K154" s="287"/>
      <c r="L154" s="287"/>
      <c r="M154" s="276"/>
      <c r="N154" s="276"/>
      <c r="O154" s="276"/>
      <c r="P154" s="276"/>
      <c r="Q154" s="276"/>
      <c r="R154" s="276"/>
      <c r="S154" s="276"/>
      <c r="T154" s="276"/>
      <c r="U154" s="276"/>
      <c r="V154" s="276"/>
      <c r="W154" s="276"/>
      <c r="X154" s="276"/>
      <c r="Y154" s="276"/>
      <c r="Z154" s="276"/>
      <c r="AA154" s="276"/>
      <c r="AB154" s="276"/>
      <c r="AC154" s="276"/>
      <c r="AD154" s="276"/>
      <c r="AE154" s="276"/>
      <c r="AF154" s="290"/>
      <c r="AG154" s="290"/>
      <c r="AH154" s="290"/>
      <c r="AI154" s="290"/>
      <c r="AJ154" s="309"/>
      <c r="AK154" s="309"/>
      <c r="AL154" s="309"/>
      <c r="AM154" s="309"/>
      <c r="AN154" s="309"/>
      <c r="AO154" s="309"/>
      <c r="AP154" s="309"/>
      <c r="AQ154" s="309"/>
      <c r="AR154" s="309"/>
      <c r="AS154" s="309"/>
      <c r="AT154" s="309"/>
      <c r="AU154" s="309"/>
      <c r="AV154" s="309"/>
      <c r="AW154" s="309"/>
      <c r="AX154" s="309"/>
      <c r="AY154" s="309"/>
      <c r="AZ154" s="309"/>
    </row>
    <row r="155" spans="1:37" ht="12">
      <c r="A155" s="276"/>
      <c r="B155" s="290"/>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290"/>
      <c r="Y155" s="290"/>
      <c r="Z155" s="290"/>
      <c r="AA155" s="290"/>
      <c r="AB155" s="290"/>
      <c r="AC155" s="290"/>
      <c r="AD155" s="290"/>
      <c r="AE155" s="290"/>
      <c r="AF155" s="290"/>
      <c r="AG155" s="290"/>
      <c r="AH155" s="290"/>
      <c r="AI155" s="290"/>
      <c r="AJ155" s="309"/>
      <c r="AK155" s="309"/>
    </row>
    <row r="156" spans="1:37" ht="12">
      <c r="A156" s="276"/>
      <c r="B156" s="290" t="s">
        <v>778</v>
      </c>
      <c r="C156" s="290"/>
      <c r="D156" s="290"/>
      <c r="E156" s="290"/>
      <c r="F156" s="290"/>
      <c r="G156" s="290"/>
      <c r="H156" s="290"/>
      <c r="I156" s="290"/>
      <c r="J156" s="290"/>
      <c r="K156" s="290"/>
      <c r="L156" s="290"/>
      <c r="M156" s="290"/>
      <c r="N156" s="290"/>
      <c r="O156" s="290"/>
      <c r="P156" s="290"/>
      <c r="Q156" s="290"/>
      <c r="R156" s="290"/>
      <c r="S156" s="290"/>
      <c r="T156" s="290"/>
      <c r="U156" s="290"/>
      <c r="V156" s="290"/>
      <c r="W156" s="290"/>
      <c r="X156" s="290"/>
      <c r="Y156" s="290"/>
      <c r="Z156" s="290"/>
      <c r="AA156" s="290"/>
      <c r="AB156" s="290"/>
      <c r="AC156" s="290"/>
      <c r="AD156" s="290"/>
      <c r="AE156" s="290"/>
      <c r="AF156" s="290"/>
      <c r="AG156" s="290"/>
      <c r="AH156" s="290"/>
      <c r="AI156" s="290"/>
      <c r="AJ156" s="309"/>
      <c r="AK156" s="309"/>
    </row>
    <row r="157" spans="1:37" ht="12">
      <c r="A157" s="276"/>
      <c r="B157" s="290"/>
      <c r="C157" s="290"/>
      <c r="D157" s="290"/>
      <c r="E157" s="290"/>
      <c r="F157" s="290"/>
      <c r="G157" s="290"/>
      <c r="H157" s="290"/>
      <c r="I157" s="290"/>
      <c r="J157" s="290"/>
      <c r="K157" s="290"/>
      <c r="L157" s="290"/>
      <c r="M157" s="290"/>
      <c r="N157" s="290"/>
      <c r="O157" s="290"/>
      <c r="P157" s="290"/>
      <c r="Q157" s="290"/>
      <c r="R157" s="290"/>
      <c r="S157" s="290"/>
      <c r="T157" s="290"/>
      <c r="U157" s="290"/>
      <c r="V157" s="290"/>
      <c r="W157" s="290"/>
      <c r="X157" s="290"/>
      <c r="Y157" s="290"/>
      <c r="Z157" s="290"/>
      <c r="AA157" s="290"/>
      <c r="AB157" s="290"/>
      <c r="AC157" s="290"/>
      <c r="AD157" s="290"/>
      <c r="AE157" s="290"/>
      <c r="AF157" s="290"/>
      <c r="AG157" s="290"/>
      <c r="AH157" s="290"/>
      <c r="AI157" s="290"/>
      <c r="AJ157" s="309"/>
      <c r="AK157" s="309"/>
    </row>
    <row r="158" spans="1:35" ht="12">
      <c r="A158" s="276"/>
      <c r="B158" s="290"/>
      <c r="C158" s="290"/>
      <c r="D158" s="87"/>
      <c r="E158" s="277" t="s">
        <v>172</v>
      </c>
      <c r="F158" s="277"/>
      <c r="G158" s="277"/>
      <c r="H158" s="277"/>
      <c r="I158" s="277"/>
      <c r="J158" s="277"/>
      <c r="K158" s="290"/>
      <c r="L158" s="290"/>
      <c r="M158" s="290"/>
      <c r="N158" s="290"/>
      <c r="O158" s="277"/>
      <c r="P158" s="277"/>
      <c r="Q158" s="277"/>
      <c r="R158" s="277"/>
      <c r="S158" s="277"/>
      <c r="T158" s="87"/>
      <c r="U158" s="277" t="s">
        <v>173</v>
      </c>
      <c r="V158" s="290"/>
      <c r="W158" s="290"/>
      <c r="X158" s="287"/>
      <c r="Y158" s="287"/>
      <c r="Z158" s="277"/>
      <c r="AA158" s="277"/>
      <c r="AB158" s="277"/>
      <c r="AC158" s="277"/>
      <c r="AD158" s="277"/>
      <c r="AE158" s="277"/>
      <c r="AF158" s="277"/>
      <c r="AG158" s="290"/>
      <c r="AH158" s="290"/>
      <c r="AI158" s="290"/>
    </row>
    <row r="159" spans="1:35" ht="12">
      <c r="A159" s="276"/>
      <c r="B159" s="290"/>
      <c r="C159" s="290"/>
      <c r="D159" s="290"/>
      <c r="E159" s="277"/>
      <c r="F159" s="277"/>
      <c r="G159" s="277"/>
      <c r="H159" s="277"/>
      <c r="I159" s="277"/>
      <c r="J159" s="277"/>
      <c r="K159" s="290"/>
      <c r="L159" s="290"/>
      <c r="M159" s="290"/>
      <c r="N159" s="290"/>
      <c r="O159" s="277"/>
      <c r="P159" s="277"/>
      <c r="Q159" s="277"/>
      <c r="R159" s="277"/>
      <c r="S159" s="277"/>
      <c r="T159" s="290"/>
      <c r="U159" s="277"/>
      <c r="V159" s="290"/>
      <c r="W159" s="290"/>
      <c r="X159" s="287"/>
      <c r="Y159" s="287"/>
      <c r="Z159" s="277"/>
      <c r="AA159" s="277"/>
      <c r="AB159" s="277"/>
      <c r="AC159" s="277"/>
      <c r="AD159" s="277"/>
      <c r="AE159" s="277"/>
      <c r="AF159" s="277"/>
      <c r="AG159" s="290"/>
      <c r="AH159" s="290"/>
      <c r="AI159" s="290"/>
    </row>
    <row r="160" spans="1:35" ht="12">
      <c r="A160" s="276"/>
      <c r="B160" s="290"/>
      <c r="C160" s="290"/>
      <c r="D160" s="87"/>
      <c r="E160" s="277" t="s">
        <v>174</v>
      </c>
      <c r="F160" s="277"/>
      <c r="G160" s="277"/>
      <c r="H160" s="277"/>
      <c r="I160" s="277"/>
      <c r="J160" s="277"/>
      <c r="K160" s="290"/>
      <c r="L160" s="290"/>
      <c r="M160" s="290"/>
      <c r="N160" s="290"/>
      <c r="O160" s="277"/>
      <c r="P160" s="277"/>
      <c r="Q160" s="277"/>
      <c r="R160" s="277"/>
      <c r="S160" s="277"/>
      <c r="T160" s="87"/>
      <c r="U160" s="277" t="s">
        <v>175</v>
      </c>
      <c r="V160" s="290"/>
      <c r="W160" s="290"/>
      <c r="X160" s="287"/>
      <c r="Y160" s="287"/>
      <c r="Z160" s="277"/>
      <c r="AA160" s="277"/>
      <c r="AB160" s="277"/>
      <c r="AC160" s="277"/>
      <c r="AD160" s="277"/>
      <c r="AE160" s="277"/>
      <c r="AF160" s="277"/>
      <c r="AG160" s="290"/>
      <c r="AH160" s="290"/>
      <c r="AI160" s="290"/>
    </row>
    <row r="161" spans="1:35" ht="12">
      <c r="A161" s="276"/>
      <c r="B161" s="290"/>
      <c r="C161" s="290"/>
      <c r="D161" s="277"/>
      <c r="E161" s="277"/>
      <c r="F161" s="277"/>
      <c r="G161" s="277"/>
      <c r="H161" s="277"/>
      <c r="I161" s="277"/>
      <c r="J161" s="277"/>
      <c r="K161" s="290"/>
      <c r="L161" s="290"/>
      <c r="M161" s="290"/>
      <c r="N161" s="290"/>
      <c r="O161" s="277"/>
      <c r="P161" s="277"/>
      <c r="Q161" s="277"/>
      <c r="R161" s="277"/>
      <c r="S161" s="277"/>
      <c r="T161" s="277"/>
      <c r="U161" s="277"/>
      <c r="V161" s="290"/>
      <c r="W161" s="290"/>
      <c r="X161" s="287"/>
      <c r="Y161" s="287"/>
      <c r="Z161" s="277"/>
      <c r="AA161" s="277"/>
      <c r="AB161" s="277"/>
      <c r="AC161" s="277"/>
      <c r="AD161" s="277"/>
      <c r="AE161" s="277"/>
      <c r="AF161" s="277"/>
      <c r="AG161" s="290"/>
      <c r="AH161" s="290"/>
      <c r="AI161" s="290"/>
    </row>
    <row r="162" spans="1:35" ht="12">
      <c r="A162" s="276"/>
      <c r="B162" s="290"/>
      <c r="C162" s="290"/>
      <c r="D162" s="87"/>
      <c r="E162" s="277" t="s">
        <v>176</v>
      </c>
      <c r="F162" s="277"/>
      <c r="G162" s="277"/>
      <c r="H162" s="277"/>
      <c r="I162" s="277"/>
      <c r="J162" s="277"/>
      <c r="K162" s="290"/>
      <c r="L162" s="290"/>
      <c r="M162" s="290"/>
      <c r="N162" s="290"/>
      <c r="O162" s="277"/>
      <c r="P162" s="277"/>
      <c r="Q162" s="277"/>
      <c r="R162" s="277"/>
      <c r="S162" s="277"/>
      <c r="T162" s="277"/>
      <c r="U162" s="277"/>
      <c r="V162" s="290"/>
      <c r="W162" s="290"/>
      <c r="X162" s="290"/>
      <c r="Y162" s="287"/>
      <c r="Z162" s="287"/>
      <c r="AA162" s="287"/>
      <c r="AB162" s="287"/>
      <c r="AC162" s="287"/>
      <c r="AD162" s="287"/>
      <c r="AE162" s="287"/>
      <c r="AF162" s="287"/>
      <c r="AG162" s="290"/>
      <c r="AH162" s="290"/>
      <c r="AI162" s="290"/>
    </row>
    <row r="163" spans="1:35" ht="12">
      <c r="A163" s="276"/>
      <c r="B163" s="290"/>
      <c r="C163" s="290"/>
      <c r="D163" s="276"/>
      <c r="E163" s="277"/>
      <c r="F163" s="277"/>
      <c r="G163" s="277"/>
      <c r="H163" s="277"/>
      <c r="I163" s="277"/>
      <c r="J163" s="277"/>
      <c r="K163" s="290"/>
      <c r="L163" s="290"/>
      <c r="M163" s="290"/>
      <c r="N163" s="290"/>
      <c r="O163" s="277"/>
      <c r="P163" s="277"/>
      <c r="Q163" s="277"/>
      <c r="R163" s="277"/>
      <c r="S163" s="277"/>
      <c r="T163" s="277"/>
      <c r="U163" s="277"/>
      <c r="V163" s="290"/>
      <c r="W163" s="290"/>
      <c r="X163" s="290"/>
      <c r="Y163" s="287"/>
      <c r="Z163" s="287"/>
      <c r="AA163" s="287"/>
      <c r="AB163" s="287"/>
      <c r="AC163" s="287"/>
      <c r="AD163" s="287"/>
      <c r="AE163" s="287"/>
      <c r="AF163" s="287"/>
      <c r="AG163" s="290"/>
      <c r="AH163" s="290"/>
      <c r="AI163" s="290"/>
    </row>
    <row r="164" spans="1:35" ht="12" customHeight="1">
      <c r="A164" s="276"/>
      <c r="B164" s="290"/>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290"/>
      <c r="Z164" s="290"/>
      <c r="AA164" s="290"/>
      <c r="AB164" s="290"/>
      <c r="AC164" s="290"/>
      <c r="AD164" s="290"/>
      <c r="AE164" s="290"/>
      <c r="AF164" s="290"/>
      <c r="AG164" s="290"/>
      <c r="AH164" s="290"/>
      <c r="AI164" s="290"/>
    </row>
    <row r="165" spans="1:35" ht="13.5" customHeight="1">
      <c r="A165" s="455" t="s">
        <v>183</v>
      </c>
      <c r="B165" s="455"/>
      <c r="C165" s="455"/>
      <c r="D165" s="455"/>
      <c r="E165" s="455"/>
      <c r="F165" s="455"/>
      <c r="G165" s="455"/>
      <c r="H165" s="455"/>
      <c r="I165" s="290"/>
      <c r="J165" s="290"/>
      <c r="K165" s="290"/>
      <c r="L165" s="290"/>
      <c r="M165" s="290"/>
      <c r="N165" s="290"/>
      <c r="O165" s="290"/>
      <c r="P165" s="290"/>
      <c r="Q165" s="290"/>
      <c r="R165" s="290"/>
      <c r="S165" s="290"/>
      <c r="T165" s="290"/>
      <c r="U165" s="290"/>
      <c r="V165" s="290"/>
      <c r="W165" s="290"/>
      <c r="X165" s="287"/>
      <c r="Y165" s="287"/>
      <c r="Z165" s="290"/>
      <c r="AA165" s="290"/>
      <c r="AB165" s="290"/>
      <c r="AC165" s="290"/>
      <c r="AD165" s="290"/>
      <c r="AE165" s="290"/>
      <c r="AF165" s="290"/>
      <c r="AG165" s="290"/>
      <c r="AH165" s="290"/>
      <c r="AI165" s="290"/>
    </row>
    <row r="166" spans="1:35" ht="12">
      <c r="A166" s="418" t="s">
        <v>789</v>
      </c>
      <c r="B166" s="418"/>
      <c r="C166" s="418"/>
      <c r="D166" s="418"/>
      <c r="E166" s="418"/>
      <c r="F166" s="418"/>
      <c r="G166" s="418"/>
      <c r="H166" s="418"/>
      <c r="I166" s="418"/>
      <c r="J166" s="418"/>
      <c r="K166" s="418"/>
      <c r="L166" s="418"/>
      <c r="M166" s="418"/>
      <c r="N166" s="418"/>
      <c r="O166" s="418"/>
      <c r="P166" s="418"/>
      <c r="Q166" s="418"/>
      <c r="R166" s="418"/>
      <c r="S166" s="418"/>
      <c r="T166" s="418"/>
      <c r="U166" s="418"/>
      <c r="V166" s="418"/>
      <c r="W166" s="418"/>
      <c r="X166" s="418"/>
      <c r="Y166" s="418"/>
      <c r="Z166" s="418"/>
      <c r="AA166" s="418"/>
      <c r="AB166" s="418"/>
      <c r="AC166" s="418"/>
      <c r="AD166" s="418"/>
      <c r="AE166" s="418"/>
      <c r="AF166" s="418"/>
      <c r="AG166" s="418"/>
      <c r="AH166" s="290"/>
      <c r="AI166" s="290"/>
    </row>
    <row r="167" spans="1:35" ht="12">
      <c r="A167" s="290"/>
      <c r="B167" s="290"/>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290"/>
      <c r="Z167" s="290"/>
      <c r="AA167" s="290"/>
      <c r="AB167" s="290"/>
      <c r="AC167" s="290"/>
      <c r="AD167" s="290"/>
      <c r="AE167" s="290"/>
      <c r="AF167" s="290"/>
      <c r="AG167" s="290"/>
      <c r="AH167" s="290"/>
      <c r="AI167" s="290"/>
    </row>
    <row r="168" spans="1:35" ht="12">
      <c r="A168" s="290"/>
      <c r="B168" s="290" t="s">
        <v>795</v>
      </c>
      <c r="C168" s="290"/>
      <c r="D168" s="290"/>
      <c r="E168" s="290"/>
      <c r="F168" s="290"/>
      <c r="G168" s="290"/>
      <c r="H168" s="290"/>
      <c r="I168" s="290"/>
      <c r="J168" s="290"/>
      <c r="K168" s="290"/>
      <c r="L168" s="290"/>
      <c r="M168" s="290"/>
      <c r="N168" s="290"/>
      <c r="O168" s="290"/>
      <c r="P168" s="290"/>
      <c r="Q168" s="290"/>
      <c r="R168" s="290"/>
      <c r="S168" s="290"/>
      <c r="T168" s="290"/>
      <c r="U168" s="290"/>
      <c r="V168" s="290"/>
      <c r="W168" s="290"/>
      <c r="X168" s="290"/>
      <c r="Y168" s="290"/>
      <c r="Z168" s="290"/>
      <c r="AA168" s="290"/>
      <c r="AB168" s="290"/>
      <c r="AC168" s="290"/>
      <c r="AD168" s="290"/>
      <c r="AE168" s="290"/>
      <c r="AF168" s="290"/>
      <c r="AG168" s="290"/>
      <c r="AH168" s="290"/>
      <c r="AI168" s="290"/>
    </row>
    <row r="169" spans="1:35" ht="12">
      <c r="A169" s="290"/>
      <c r="B169" s="290"/>
      <c r="C169" s="290"/>
      <c r="D169" s="290"/>
      <c r="E169" s="290"/>
      <c r="F169" s="290"/>
      <c r="G169" s="290"/>
      <c r="H169" s="290"/>
      <c r="I169" s="290"/>
      <c r="J169" s="290"/>
      <c r="K169" s="290"/>
      <c r="L169" s="290"/>
      <c r="M169" s="290"/>
      <c r="N169" s="290"/>
      <c r="O169" s="290"/>
      <c r="P169" s="290"/>
      <c r="Q169" s="290"/>
      <c r="R169" s="290"/>
      <c r="S169" s="290"/>
      <c r="T169" s="290"/>
      <c r="U169" s="290"/>
      <c r="V169" s="290"/>
      <c r="W169" s="290"/>
      <c r="X169" s="290"/>
      <c r="Y169" s="290"/>
      <c r="Z169" s="290"/>
      <c r="AA169" s="290"/>
      <c r="AB169" s="290"/>
      <c r="AC169" s="290"/>
      <c r="AD169" s="290"/>
      <c r="AE169" s="290"/>
      <c r="AF169" s="290"/>
      <c r="AG169" s="290"/>
      <c r="AH169" s="290"/>
      <c r="AI169" s="290"/>
    </row>
    <row r="170" spans="1:37" ht="12">
      <c r="A170" s="312"/>
      <c r="B170" s="276"/>
      <c r="C170" s="290"/>
      <c r="D170" s="87"/>
      <c r="E170" s="290" t="s">
        <v>273</v>
      </c>
      <c r="F170" s="276"/>
      <c r="G170" s="276"/>
      <c r="H170" s="276"/>
      <c r="I170" s="276"/>
      <c r="J170" s="276"/>
      <c r="K170" s="276"/>
      <c r="L170" s="276"/>
      <c r="M170" s="276"/>
      <c r="N170" s="290"/>
      <c r="O170" s="276"/>
      <c r="P170" s="290"/>
      <c r="Q170" s="276"/>
      <c r="R170" s="290"/>
      <c r="S170" s="276"/>
      <c r="T170" s="87"/>
      <c r="U170" s="290" t="s">
        <v>274</v>
      </c>
      <c r="V170" s="290"/>
      <c r="W170" s="290"/>
      <c r="X170" s="290"/>
      <c r="Y170" s="276"/>
      <c r="Z170" s="290"/>
      <c r="AA170" s="290"/>
      <c r="AB170" s="290"/>
      <c r="AC170" s="290"/>
      <c r="AD170" s="290"/>
      <c r="AE170" s="276"/>
      <c r="AF170" s="290"/>
      <c r="AG170" s="290"/>
      <c r="AH170" s="290"/>
      <c r="AI170" s="290"/>
      <c r="AJ170" s="304"/>
      <c r="AK170" s="304"/>
    </row>
    <row r="171" spans="1:37" ht="12">
      <c r="A171" s="312"/>
      <c r="B171" s="290"/>
      <c r="C171" s="290"/>
      <c r="D171" s="290"/>
      <c r="E171" s="290"/>
      <c r="F171" s="276"/>
      <c r="G171" s="276"/>
      <c r="H171" s="276"/>
      <c r="I171" s="276"/>
      <c r="J171" s="276"/>
      <c r="K171" s="276"/>
      <c r="L171" s="276"/>
      <c r="M171" s="290"/>
      <c r="N171" s="290"/>
      <c r="O171" s="290"/>
      <c r="P171" s="290"/>
      <c r="Q171" s="290"/>
      <c r="R171" s="290"/>
      <c r="S171" s="290"/>
      <c r="T171" s="290"/>
      <c r="U171" s="290"/>
      <c r="V171" s="290"/>
      <c r="W171" s="290"/>
      <c r="X171" s="290"/>
      <c r="Y171" s="290"/>
      <c r="Z171" s="290"/>
      <c r="AA171" s="290"/>
      <c r="AB171" s="290"/>
      <c r="AC171" s="290"/>
      <c r="AD171" s="290"/>
      <c r="AE171" s="290"/>
      <c r="AF171" s="290"/>
      <c r="AG171" s="290"/>
      <c r="AH171" s="290"/>
      <c r="AI171" s="290"/>
      <c r="AJ171" s="304"/>
      <c r="AK171" s="304"/>
    </row>
    <row r="172" spans="1:37" ht="12">
      <c r="A172" s="312"/>
      <c r="B172" s="276"/>
      <c r="C172" s="290"/>
      <c r="D172" s="87"/>
      <c r="E172" s="290" t="s">
        <v>275</v>
      </c>
      <c r="F172" s="276"/>
      <c r="G172" s="276"/>
      <c r="H172" s="276"/>
      <c r="I172" s="276"/>
      <c r="J172" s="276"/>
      <c r="K172" s="276"/>
      <c r="L172" s="276"/>
      <c r="M172" s="276"/>
      <c r="N172" s="290"/>
      <c r="O172" s="276"/>
      <c r="P172" s="290"/>
      <c r="Q172" s="276"/>
      <c r="R172" s="290"/>
      <c r="S172" s="276"/>
      <c r="T172" s="87"/>
      <c r="U172" s="290" t="s">
        <v>276</v>
      </c>
      <c r="V172" s="290"/>
      <c r="W172" s="290"/>
      <c r="X172" s="290"/>
      <c r="Y172" s="276"/>
      <c r="Z172" s="290"/>
      <c r="AA172" s="290"/>
      <c r="AB172" s="290"/>
      <c r="AC172" s="290"/>
      <c r="AD172" s="290"/>
      <c r="AE172" s="276"/>
      <c r="AF172" s="290"/>
      <c r="AG172" s="290"/>
      <c r="AH172" s="290"/>
      <c r="AI172" s="290"/>
      <c r="AJ172" s="304"/>
      <c r="AK172" s="304"/>
    </row>
    <row r="173" spans="1:37" ht="12">
      <c r="A173" s="312"/>
      <c r="B173" s="290"/>
      <c r="C173" s="290"/>
      <c r="D173" s="290"/>
      <c r="E173" s="290"/>
      <c r="F173" s="276"/>
      <c r="G173" s="276"/>
      <c r="H173" s="276"/>
      <c r="I173" s="276"/>
      <c r="J173" s="276"/>
      <c r="K173" s="276"/>
      <c r="L173" s="276"/>
      <c r="M173" s="290"/>
      <c r="N173" s="290"/>
      <c r="O173" s="290"/>
      <c r="P173" s="290"/>
      <c r="Q173" s="290"/>
      <c r="R173" s="290"/>
      <c r="S173" s="290"/>
      <c r="T173" s="290"/>
      <c r="U173" s="290"/>
      <c r="V173" s="290"/>
      <c r="W173" s="290"/>
      <c r="X173" s="290"/>
      <c r="Y173" s="290"/>
      <c r="Z173" s="290"/>
      <c r="AA173" s="290"/>
      <c r="AB173" s="290"/>
      <c r="AC173" s="290"/>
      <c r="AD173" s="290"/>
      <c r="AE173" s="290"/>
      <c r="AF173" s="290"/>
      <c r="AG173" s="290"/>
      <c r="AH173" s="290"/>
      <c r="AI173" s="290"/>
      <c r="AJ173" s="304"/>
      <c r="AK173" s="304"/>
    </row>
    <row r="174" spans="1:37" ht="12">
      <c r="A174" s="312"/>
      <c r="B174" s="276"/>
      <c r="C174" s="290"/>
      <c r="D174" s="87"/>
      <c r="E174" s="290" t="s">
        <v>277</v>
      </c>
      <c r="F174" s="276"/>
      <c r="G174" s="276"/>
      <c r="H174" s="276"/>
      <c r="I174" s="276"/>
      <c r="J174" s="276"/>
      <c r="K174" s="276"/>
      <c r="L174" s="276"/>
      <c r="M174" s="276"/>
      <c r="N174" s="290"/>
      <c r="O174" s="276"/>
      <c r="P174" s="290"/>
      <c r="Q174" s="276"/>
      <c r="R174" s="290"/>
      <c r="S174" s="276"/>
      <c r="T174" s="87"/>
      <c r="U174" s="290" t="s">
        <v>278</v>
      </c>
      <c r="V174" s="290"/>
      <c r="W174" s="290"/>
      <c r="X174" s="290"/>
      <c r="Y174" s="276"/>
      <c r="Z174" s="290"/>
      <c r="AA174" s="290"/>
      <c r="AB174" s="290"/>
      <c r="AC174" s="290"/>
      <c r="AD174" s="290"/>
      <c r="AE174" s="276"/>
      <c r="AF174" s="290"/>
      <c r="AG174" s="290"/>
      <c r="AH174" s="290"/>
      <c r="AI174" s="290"/>
      <c r="AJ174" s="304"/>
      <c r="AK174" s="304"/>
    </row>
    <row r="175" spans="1:37" ht="12">
      <c r="A175" s="312"/>
      <c r="B175" s="311"/>
      <c r="C175" s="311"/>
      <c r="D175" s="311"/>
      <c r="E175" s="311"/>
      <c r="F175" s="276"/>
      <c r="G175" s="276"/>
      <c r="H175" s="276"/>
      <c r="I175" s="276"/>
      <c r="J175" s="276"/>
      <c r="K175" s="276"/>
      <c r="L175" s="276"/>
      <c r="M175" s="290"/>
      <c r="N175" s="290"/>
      <c r="O175" s="290"/>
      <c r="P175" s="290"/>
      <c r="Q175" s="290"/>
      <c r="R175" s="290"/>
      <c r="S175" s="290"/>
      <c r="T175" s="290"/>
      <c r="U175" s="290"/>
      <c r="V175" s="290"/>
      <c r="W175" s="290"/>
      <c r="X175" s="290"/>
      <c r="Y175" s="290"/>
      <c r="Z175" s="290"/>
      <c r="AA175" s="290"/>
      <c r="AB175" s="290"/>
      <c r="AC175" s="290"/>
      <c r="AD175" s="290"/>
      <c r="AE175" s="290"/>
      <c r="AF175" s="290"/>
      <c r="AG175" s="290"/>
      <c r="AH175" s="290"/>
      <c r="AI175" s="290"/>
      <c r="AJ175" s="304"/>
      <c r="AK175" s="304"/>
    </row>
    <row r="176" spans="1:37" ht="12">
      <c r="A176" s="312"/>
      <c r="B176" s="276"/>
      <c r="C176" s="290"/>
      <c r="D176" s="87"/>
      <c r="E176" s="290" t="s">
        <v>279</v>
      </c>
      <c r="F176" s="276"/>
      <c r="G176" s="276"/>
      <c r="H176" s="276"/>
      <c r="I176" s="276"/>
      <c r="J176" s="276"/>
      <c r="K176" s="276"/>
      <c r="L176" s="276"/>
      <c r="M176" s="276"/>
      <c r="N176" s="290"/>
      <c r="O176" s="276"/>
      <c r="P176" s="290"/>
      <c r="Q176" s="276"/>
      <c r="R176" s="290"/>
      <c r="S176" s="276"/>
      <c r="T176" s="87"/>
      <c r="U176" s="290" t="s">
        <v>280</v>
      </c>
      <c r="V176" s="290"/>
      <c r="W176" s="290"/>
      <c r="X176" s="290"/>
      <c r="Y176" s="276"/>
      <c r="Z176" s="290"/>
      <c r="AA176" s="290"/>
      <c r="AB176" s="290"/>
      <c r="AC176" s="290"/>
      <c r="AD176" s="290"/>
      <c r="AE176" s="276"/>
      <c r="AF176" s="290"/>
      <c r="AG176" s="290"/>
      <c r="AH176" s="290"/>
      <c r="AI176" s="290"/>
      <c r="AJ176" s="304"/>
      <c r="AK176" s="304"/>
    </row>
    <row r="177" spans="1:37" ht="12">
      <c r="A177" s="312"/>
      <c r="B177" s="290"/>
      <c r="C177" s="290"/>
      <c r="D177" s="290"/>
      <c r="E177" s="290"/>
      <c r="F177" s="276"/>
      <c r="G177" s="276"/>
      <c r="H177" s="276"/>
      <c r="I177" s="276"/>
      <c r="J177" s="276"/>
      <c r="K177" s="276"/>
      <c r="L177" s="276"/>
      <c r="M177" s="290"/>
      <c r="N177" s="290"/>
      <c r="O177" s="290"/>
      <c r="P177" s="290"/>
      <c r="Q177" s="290"/>
      <c r="R177" s="290"/>
      <c r="S177" s="290"/>
      <c r="T177" s="290"/>
      <c r="U177" s="290"/>
      <c r="V177" s="290"/>
      <c r="W177" s="290"/>
      <c r="X177" s="290"/>
      <c r="Y177" s="290"/>
      <c r="Z177" s="290"/>
      <c r="AA177" s="290"/>
      <c r="AB177" s="290"/>
      <c r="AC177" s="290"/>
      <c r="AD177" s="290"/>
      <c r="AE177" s="290"/>
      <c r="AF177" s="290"/>
      <c r="AG177" s="290"/>
      <c r="AH177" s="290"/>
      <c r="AI177" s="290"/>
      <c r="AJ177" s="304"/>
      <c r="AK177" s="304"/>
    </row>
    <row r="178" spans="1:37" ht="12">
      <c r="A178" s="312"/>
      <c r="B178" s="276"/>
      <c r="C178" s="290"/>
      <c r="D178" s="87"/>
      <c r="E178" s="290" t="s">
        <v>243</v>
      </c>
      <c r="F178" s="276"/>
      <c r="G178" s="276"/>
      <c r="H178" s="276"/>
      <c r="I178" s="346" t="s">
        <v>807</v>
      </c>
      <c r="J178" s="456"/>
      <c r="K178" s="457"/>
      <c r="L178" s="457"/>
      <c r="M178" s="457"/>
      <c r="N178" s="457"/>
      <c r="O178" s="457"/>
      <c r="P178" s="457"/>
      <c r="Q178" s="458"/>
      <c r="R178" s="347" t="s">
        <v>234</v>
      </c>
      <c r="S178" s="276"/>
      <c r="T178" s="290"/>
      <c r="U178" s="276"/>
      <c r="V178" s="290"/>
      <c r="W178" s="290"/>
      <c r="X178" s="290"/>
      <c r="Y178" s="276"/>
      <c r="Z178" s="290"/>
      <c r="AA178" s="290"/>
      <c r="AB178" s="290"/>
      <c r="AC178" s="290"/>
      <c r="AD178" s="290"/>
      <c r="AE178" s="276"/>
      <c r="AF178" s="290"/>
      <c r="AG178" s="290"/>
      <c r="AH178" s="290"/>
      <c r="AI178" s="290"/>
      <c r="AJ178" s="304"/>
      <c r="AK178" s="304"/>
    </row>
    <row r="179" spans="1:37" ht="12">
      <c r="A179" s="312"/>
      <c r="B179" s="276"/>
      <c r="C179" s="290"/>
      <c r="D179" s="276"/>
      <c r="E179" s="290"/>
      <c r="F179" s="276"/>
      <c r="G179" s="276"/>
      <c r="H179" s="276"/>
      <c r="I179" s="276"/>
      <c r="J179" s="276"/>
      <c r="K179" s="276"/>
      <c r="L179" s="276"/>
      <c r="M179" s="276"/>
      <c r="N179" s="290"/>
      <c r="O179" s="276"/>
      <c r="P179" s="290"/>
      <c r="Q179" s="276"/>
      <c r="R179" s="290"/>
      <c r="S179" s="276"/>
      <c r="T179" s="290"/>
      <c r="U179" s="276"/>
      <c r="V179" s="290"/>
      <c r="W179" s="290"/>
      <c r="X179" s="290"/>
      <c r="Y179" s="276"/>
      <c r="Z179" s="290"/>
      <c r="AA179" s="290"/>
      <c r="AB179" s="290"/>
      <c r="AC179" s="290"/>
      <c r="AD179" s="290"/>
      <c r="AE179" s="276"/>
      <c r="AF179" s="290"/>
      <c r="AG179" s="290"/>
      <c r="AH179" s="290"/>
      <c r="AI179" s="290"/>
      <c r="AJ179" s="304"/>
      <c r="AK179" s="304"/>
    </row>
    <row r="180" spans="1:35" ht="12">
      <c r="A180" s="312"/>
      <c r="B180" s="276"/>
      <c r="C180" s="276"/>
      <c r="D180" s="290"/>
      <c r="E180" s="290"/>
      <c r="F180" s="276"/>
      <c r="G180" s="276"/>
      <c r="H180" s="276"/>
      <c r="I180" s="276"/>
      <c r="J180" s="276"/>
      <c r="K180" s="276"/>
      <c r="L180" s="276"/>
      <c r="M180" s="276"/>
      <c r="N180" s="281"/>
      <c r="O180" s="290"/>
      <c r="P180" s="290"/>
      <c r="Q180" s="290"/>
      <c r="R180" s="290"/>
      <c r="S180" s="290"/>
      <c r="T180" s="290"/>
      <c r="U180" s="290"/>
      <c r="V180" s="290"/>
      <c r="W180" s="290"/>
      <c r="X180" s="290"/>
      <c r="Y180" s="290"/>
      <c r="Z180" s="290"/>
      <c r="AA180" s="290"/>
      <c r="AB180" s="290"/>
      <c r="AC180" s="290"/>
      <c r="AD180" s="290"/>
      <c r="AE180" s="290"/>
      <c r="AF180" s="290"/>
      <c r="AG180" s="290"/>
      <c r="AH180" s="290"/>
      <c r="AI180" s="290"/>
    </row>
    <row r="181" spans="1:35" ht="12">
      <c r="A181" s="290"/>
      <c r="B181" s="290" t="s">
        <v>796</v>
      </c>
      <c r="C181" s="276"/>
      <c r="D181" s="290"/>
      <c r="E181" s="290"/>
      <c r="F181" s="276"/>
      <c r="G181" s="276"/>
      <c r="H181" s="276"/>
      <c r="I181" s="276"/>
      <c r="J181" s="276"/>
      <c r="K181" s="276"/>
      <c r="L181" s="276"/>
      <c r="M181" s="276"/>
      <c r="N181" s="281"/>
      <c r="O181" s="290"/>
      <c r="P181" s="290"/>
      <c r="Q181" s="290"/>
      <c r="R181" s="290"/>
      <c r="S181" s="290"/>
      <c r="T181" s="290"/>
      <c r="U181" s="290"/>
      <c r="V181" s="290"/>
      <c r="W181" s="290"/>
      <c r="X181" s="290"/>
      <c r="Y181" s="290"/>
      <c r="Z181" s="290"/>
      <c r="AA181" s="290"/>
      <c r="AB181" s="290"/>
      <c r="AC181" s="290"/>
      <c r="AD181" s="290"/>
      <c r="AE181" s="290"/>
      <c r="AF181" s="290"/>
      <c r="AG181" s="290"/>
      <c r="AH181" s="290"/>
      <c r="AI181" s="290"/>
    </row>
    <row r="182" spans="1:35" ht="12">
      <c r="A182" s="312"/>
      <c r="B182" s="276"/>
      <c r="C182" s="276"/>
      <c r="D182" s="290"/>
      <c r="E182" s="290"/>
      <c r="F182" s="276"/>
      <c r="G182" s="276"/>
      <c r="H182" s="276"/>
      <c r="I182" s="276"/>
      <c r="J182" s="276"/>
      <c r="K182" s="276"/>
      <c r="L182" s="276"/>
      <c r="M182" s="276"/>
      <c r="N182" s="281"/>
      <c r="O182" s="290"/>
      <c r="P182" s="290"/>
      <c r="Q182" s="290"/>
      <c r="R182" s="290"/>
      <c r="S182" s="290"/>
      <c r="T182" s="290"/>
      <c r="U182" s="290"/>
      <c r="V182" s="290"/>
      <c r="W182" s="290"/>
      <c r="X182" s="290"/>
      <c r="Y182" s="290"/>
      <c r="Z182" s="290"/>
      <c r="AA182" s="290"/>
      <c r="AB182" s="290"/>
      <c r="AC182" s="290"/>
      <c r="AD182" s="290"/>
      <c r="AE182" s="290"/>
      <c r="AF182" s="290"/>
      <c r="AG182" s="290"/>
      <c r="AH182" s="290"/>
      <c r="AI182" s="290"/>
    </row>
    <row r="183" spans="1:35" ht="12">
      <c r="A183" s="312"/>
      <c r="B183" s="276"/>
      <c r="C183" s="276"/>
      <c r="D183" s="87"/>
      <c r="E183" s="290" t="s">
        <v>343</v>
      </c>
      <c r="F183" s="276"/>
      <c r="G183" s="276"/>
      <c r="H183" s="276"/>
      <c r="I183" s="276"/>
      <c r="J183" s="276"/>
      <c r="K183" s="276"/>
      <c r="L183" s="276"/>
      <c r="M183" s="276"/>
      <c r="N183" s="281"/>
      <c r="O183" s="290"/>
      <c r="P183" s="290"/>
      <c r="Q183" s="290"/>
      <c r="R183" s="290"/>
      <c r="S183" s="290"/>
      <c r="T183" s="87"/>
      <c r="U183" s="290" t="s">
        <v>344</v>
      </c>
      <c r="V183" s="290"/>
      <c r="W183" s="290"/>
      <c r="X183" s="290"/>
      <c r="Y183" s="290"/>
      <c r="Z183" s="290"/>
      <c r="AA183" s="290"/>
      <c r="AB183" s="290"/>
      <c r="AC183" s="290"/>
      <c r="AD183" s="290"/>
      <c r="AE183" s="290"/>
      <c r="AF183" s="290"/>
      <c r="AG183" s="290"/>
      <c r="AH183" s="290"/>
      <c r="AI183" s="290"/>
    </row>
    <row r="184" spans="1:35" ht="12">
      <c r="A184" s="312"/>
      <c r="B184" s="276"/>
      <c r="C184" s="276"/>
      <c r="D184" s="290"/>
      <c r="E184" s="290"/>
      <c r="F184" s="276"/>
      <c r="G184" s="276"/>
      <c r="H184" s="276"/>
      <c r="I184" s="276"/>
      <c r="J184" s="276"/>
      <c r="K184" s="276"/>
      <c r="L184" s="276"/>
      <c r="M184" s="276"/>
      <c r="N184" s="281"/>
      <c r="O184" s="290"/>
      <c r="P184" s="290"/>
      <c r="Q184" s="290"/>
      <c r="R184" s="290"/>
      <c r="S184" s="290"/>
      <c r="T184" s="290"/>
      <c r="U184" s="290"/>
      <c r="V184" s="290"/>
      <c r="W184" s="290"/>
      <c r="X184" s="290"/>
      <c r="Y184" s="290"/>
      <c r="Z184" s="290"/>
      <c r="AA184" s="290"/>
      <c r="AB184" s="290"/>
      <c r="AC184" s="290"/>
      <c r="AD184" s="290"/>
      <c r="AE184" s="290"/>
      <c r="AF184" s="290"/>
      <c r="AG184" s="290"/>
      <c r="AH184" s="290"/>
      <c r="AI184" s="290"/>
    </row>
    <row r="185" spans="1:35" ht="12">
      <c r="A185" s="312"/>
      <c r="B185" s="276"/>
      <c r="C185" s="276"/>
      <c r="D185" s="87"/>
      <c r="E185" s="290" t="s">
        <v>345</v>
      </c>
      <c r="F185" s="276"/>
      <c r="G185" s="276"/>
      <c r="H185" s="276"/>
      <c r="I185" s="276"/>
      <c r="J185" s="276"/>
      <c r="K185" s="276"/>
      <c r="L185" s="276"/>
      <c r="M185" s="276"/>
      <c r="N185" s="281"/>
      <c r="O185" s="290"/>
      <c r="P185" s="290"/>
      <c r="Q185" s="290"/>
      <c r="R185" s="290"/>
      <c r="S185" s="290"/>
      <c r="T185" s="87"/>
      <c r="U185" s="290" t="s">
        <v>346</v>
      </c>
      <c r="V185" s="290"/>
      <c r="W185" s="290"/>
      <c r="X185" s="290"/>
      <c r="Y185" s="290"/>
      <c r="Z185" s="290"/>
      <c r="AA185" s="290"/>
      <c r="AB185" s="290"/>
      <c r="AC185" s="290"/>
      <c r="AD185" s="290"/>
      <c r="AE185" s="290"/>
      <c r="AF185" s="290"/>
      <c r="AG185" s="290"/>
      <c r="AH185" s="290"/>
      <c r="AI185" s="290"/>
    </row>
    <row r="186" spans="1:35" ht="12">
      <c r="A186" s="312"/>
      <c r="B186" s="276"/>
      <c r="C186" s="276"/>
      <c r="D186" s="290"/>
      <c r="E186" s="290"/>
      <c r="F186" s="276"/>
      <c r="G186" s="276"/>
      <c r="H186" s="276"/>
      <c r="I186" s="276"/>
      <c r="J186" s="276"/>
      <c r="K186" s="276"/>
      <c r="L186" s="276"/>
      <c r="M186" s="276"/>
      <c r="N186" s="281"/>
      <c r="O186" s="290"/>
      <c r="P186" s="290"/>
      <c r="Q186" s="290"/>
      <c r="R186" s="290"/>
      <c r="S186" s="290"/>
      <c r="T186" s="290"/>
      <c r="U186" s="290"/>
      <c r="V186" s="290"/>
      <c r="W186" s="290"/>
      <c r="X186" s="290"/>
      <c r="Y186" s="290"/>
      <c r="Z186" s="290"/>
      <c r="AA186" s="290"/>
      <c r="AB186" s="290"/>
      <c r="AC186" s="290"/>
      <c r="AD186" s="290"/>
      <c r="AE186" s="290"/>
      <c r="AF186" s="290"/>
      <c r="AG186" s="290"/>
      <c r="AH186" s="290"/>
      <c r="AI186" s="290"/>
    </row>
    <row r="187" spans="1:35" ht="12">
      <c r="A187" s="312"/>
      <c r="B187" s="276"/>
      <c r="C187" s="276"/>
      <c r="D187" s="87"/>
      <c r="E187" s="290" t="s">
        <v>701</v>
      </c>
      <c r="F187" s="276"/>
      <c r="G187" s="276"/>
      <c r="H187" s="276"/>
      <c r="I187" s="276"/>
      <c r="J187" s="276"/>
      <c r="K187" s="276"/>
      <c r="L187" s="276"/>
      <c r="M187" s="276"/>
      <c r="N187" s="281"/>
      <c r="O187" s="290"/>
      <c r="P187" s="290"/>
      <c r="Q187" s="290"/>
      <c r="R187" s="290"/>
      <c r="S187" s="290"/>
      <c r="T187" s="332"/>
      <c r="U187" s="331" t="s">
        <v>257</v>
      </c>
      <c r="V187" s="290"/>
      <c r="W187" s="290"/>
      <c r="X187" s="290"/>
      <c r="Y187" s="290" t="s">
        <v>807</v>
      </c>
      <c r="Z187" s="440"/>
      <c r="AA187" s="441"/>
      <c r="AB187" s="441"/>
      <c r="AC187" s="441"/>
      <c r="AD187" s="441"/>
      <c r="AE187" s="442"/>
      <c r="AF187" s="347" t="s">
        <v>234</v>
      </c>
      <c r="AG187" s="290"/>
      <c r="AH187" s="290"/>
      <c r="AI187" s="290"/>
    </row>
    <row r="188" spans="1:45" ht="12" customHeight="1">
      <c r="A188" s="290"/>
      <c r="B188" s="287"/>
      <c r="C188" s="287"/>
      <c r="D188" s="276"/>
      <c r="E188" s="276"/>
      <c r="F188" s="276"/>
      <c r="G188" s="276"/>
      <c r="H188" s="276"/>
      <c r="I188" s="276"/>
      <c r="J188" s="276"/>
      <c r="K188" s="276"/>
      <c r="L188" s="276"/>
      <c r="M188" s="276"/>
      <c r="N188" s="276"/>
      <c r="O188" s="276"/>
      <c r="P188" s="276"/>
      <c r="Q188" s="276"/>
      <c r="R188" s="276"/>
      <c r="S188" s="276"/>
      <c r="T188" s="276"/>
      <c r="U188" s="276"/>
      <c r="V188" s="276"/>
      <c r="W188" s="276"/>
      <c r="X188" s="276"/>
      <c r="Y188" s="276"/>
      <c r="Z188" s="287"/>
      <c r="AA188" s="287"/>
      <c r="AB188" s="287"/>
      <c r="AC188" s="287"/>
      <c r="AD188" s="287"/>
      <c r="AE188" s="287"/>
      <c r="AF188" s="287"/>
      <c r="AG188" s="287"/>
      <c r="AJ188" s="309"/>
      <c r="AK188" s="309"/>
      <c r="AL188" s="309"/>
      <c r="AM188" s="309"/>
      <c r="AN188" s="309"/>
      <c r="AO188" s="309"/>
      <c r="AP188" s="309"/>
      <c r="AQ188" s="309"/>
      <c r="AR188" s="309"/>
      <c r="AS188" s="309"/>
    </row>
    <row r="189" spans="1:45" ht="12" customHeight="1">
      <c r="A189" s="418" t="s">
        <v>702</v>
      </c>
      <c r="B189" s="418"/>
      <c r="C189" s="418"/>
      <c r="D189" s="418"/>
      <c r="E189" s="418"/>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290"/>
      <c r="AI189" s="290"/>
      <c r="AJ189" s="309"/>
      <c r="AK189" s="309"/>
      <c r="AL189" s="309"/>
      <c r="AM189" s="309"/>
      <c r="AN189" s="309"/>
      <c r="AO189" s="309"/>
      <c r="AP189" s="309"/>
      <c r="AQ189" s="309"/>
      <c r="AR189" s="309"/>
      <c r="AS189" s="309"/>
    </row>
    <row r="190" spans="1:45" ht="12" customHeight="1">
      <c r="A190" s="290"/>
      <c r="B190" s="290"/>
      <c r="C190" s="290"/>
      <c r="D190" s="290"/>
      <c r="E190" s="290"/>
      <c r="F190" s="290"/>
      <c r="G190" s="290"/>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309"/>
      <c r="AK190" s="309"/>
      <c r="AL190" s="309"/>
      <c r="AM190" s="309"/>
      <c r="AN190" s="309"/>
      <c r="AO190" s="309"/>
      <c r="AP190" s="309"/>
      <c r="AQ190" s="309"/>
      <c r="AR190" s="309"/>
      <c r="AS190" s="309"/>
    </row>
    <row r="191" spans="1:52" ht="12" customHeight="1">
      <c r="A191" s="277"/>
      <c r="B191" s="277" t="s">
        <v>853</v>
      </c>
      <c r="C191" s="277"/>
      <c r="D191" s="277"/>
      <c r="E191" s="277"/>
      <c r="F191" s="277"/>
      <c r="G191" s="277"/>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Q191" s="309"/>
      <c r="AR191" s="309"/>
      <c r="AS191" s="309"/>
      <c r="AT191" s="309"/>
      <c r="AU191" s="309"/>
      <c r="AV191" s="309"/>
      <c r="AW191" s="309"/>
      <c r="AX191" s="309"/>
      <c r="AY191" s="309"/>
      <c r="AZ191" s="309"/>
    </row>
    <row r="192" spans="1:56" ht="12" customHeight="1">
      <c r="A192" s="312"/>
      <c r="B192" s="287"/>
      <c r="C192" s="287"/>
      <c r="D192" s="287"/>
      <c r="E192" s="287"/>
      <c r="F192" s="287"/>
      <c r="G192" s="287"/>
      <c r="H192" s="287"/>
      <c r="I192" s="287"/>
      <c r="J192" s="287"/>
      <c r="K192" s="287"/>
      <c r="L192" s="287"/>
      <c r="M192" s="287"/>
      <c r="N192" s="281"/>
      <c r="O192" s="281"/>
      <c r="P192" s="281"/>
      <c r="Q192" s="281"/>
      <c r="R192" s="276"/>
      <c r="S192" s="276"/>
      <c r="T192" s="287"/>
      <c r="U192" s="276"/>
      <c r="V192" s="276"/>
      <c r="W192" s="312"/>
      <c r="X192" s="312"/>
      <c r="Y192" s="312"/>
      <c r="Z192" s="312"/>
      <c r="AA192" s="281"/>
      <c r="AB192" s="281"/>
      <c r="AC192" s="281"/>
      <c r="AD192" s="281"/>
      <c r="AE192" s="281"/>
      <c r="AF192" s="281"/>
      <c r="AG192" s="281"/>
      <c r="AH192" s="281"/>
      <c r="AI192" s="281"/>
      <c r="BD192" s="313"/>
    </row>
    <row r="193" spans="1:56" ht="12" customHeight="1">
      <c r="A193" s="312"/>
      <c r="B193" s="287"/>
      <c r="C193" s="287"/>
      <c r="D193" s="87"/>
      <c r="E193" s="287" t="s">
        <v>272</v>
      </c>
      <c r="F193" s="287"/>
      <c r="G193" s="287"/>
      <c r="H193" s="287"/>
      <c r="I193" s="287"/>
      <c r="J193" s="287"/>
      <c r="K193" s="287"/>
      <c r="L193" s="287"/>
      <c r="M193" s="287"/>
      <c r="N193" s="287"/>
      <c r="O193" s="287"/>
      <c r="P193" s="276"/>
      <c r="Q193" s="281"/>
      <c r="R193" s="287"/>
      <c r="S193" s="287"/>
      <c r="T193" s="87"/>
      <c r="U193" s="287" t="s">
        <v>185</v>
      </c>
      <c r="V193" s="287"/>
      <c r="W193" s="287"/>
      <c r="X193" s="287"/>
      <c r="Y193" s="287"/>
      <c r="Z193" s="287"/>
      <c r="AA193" s="287"/>
      <c r="AB193" s="287"/>
      <c r="AC193" s="287"/>
      <c r="AD193" s="287"/>
      <c r="AE193" s="287"/>
      <c r="AF193" s="287"/>
      <c r="AG193" s="314"/>
      <c r="AH193" s="314"/>
      <c r="AI193" s="314"/>
      <c r="BD193" s="313"/>
    </row>
    <row r="194" spans="1:52" ht="12">
      <c r="A194" s="315"/>
      <c r="B194" s="287"/>
      <c r="C194" s="287"/>
      <c r="D194" s="311"/>
      <c r="E194" s="311"/>
      <c r="F194" s="311"/>
      <c r="G194" s="311"/>
      <c r="H194" s="311"/>
      <c r="I194" s="311"/>
      <c r="J194" s="311"/>
      <c r="K194" s="311"/>
      <c r="L194" s="311"/>
      <c r="M194" s="311"/>
      <c r="N194" s="311"/>
      <c r="O194" s="311"/>
      <c r="P194" s="311"/>
      <c r="Q194" s="311"/>
      <c r="R194" s="311"/>
      <c r="S194" s="311"/>
      <c r="T194" s="311"/>
      <c r="U194" s="311"/>
      <c r="V194" s="311"/>
      <c r="W194" s="311"/>
      <c r="X194" s="311"/>
      <c r="Y194" s="311"/>
      <c r="Z194" s="287"/>
      <c r="AA194" s="287"/>
      <c r="AB194" s="287"/>
      <c r="AC194" s="287"/>
      <c r="AD194" s="287"/>
      <c r="AE194" s="287"/>
      <c r="AF194" s="287"/>
      <c r="AG194" s="300"/>
      <c r="AH194" s="300"/>
      <c r="AI194" s="300"/>
      <c r="AQ194" s="316"/>
      <c r="AR194" s="316"/>
      <c r="AS194" s="316"/>
      <c r="AT194" s="316"/>
      <c r="AU194" s="316"/>
      <c r="AV194" s="316"/>
      <c r="AW194" s="316"/>
      <c r="AX194" s="290"/>
      <c r="AY194" s="290"/>
      <c r="AZ194" s="290"/>
    </row>
    <row r="195" spans="1:52" ht="12">
      <c r="A195" s="315"/>
      <c r="B195" s="287"/>
      <c r="C195" s="287"/>
      <c r="D195" s="290" t="s">
        <v>797</v>
      </c>
      <c r="E195" s="311"/>
      <c r="F195" s="311"/>
      <c r="G195" s="311"/>
      <c r="H195" s="311"/>
      <c r="I195" s="311"/>
      <c r="J195" s="311"/>
      <c r="K195" s="311"/>
      <c r="L195" s="311"/>
      <c r="M195" s="311"/>
      <c r="N195" s="311"/>
      <c r="O195" s="311"/>
      <c r="P195" s="311"/>
      <c r="Q195" s="311"/>
      <c r="R195" s="311"/>
      <c r="S195" s="311"/>
      <c r="T195" s="311"/>
      <c r="U195" s="311"/>
      <c r="V195" s="311"/>
      <c r="W195" s="311"/>
      <c r="X195" s="311"/>
      <c r="Y195" s="311"/>
      <c r="Z195" s="287"/>
      <c r="AA195" s="287"/>
      <c r="AB195" s="287"/>
      <c r="AC195" s="287"/>
      <c r="AD195" s="287"/>
      <c r="AE195" s="287"/>
      <c r="AF195" s="287"/>
      <c r="AG195" s="300"/>
      <c r="AH195" s="300"/>
      <c r="AI195" s="300"/>
      <c r="AQ195" s="316"/>
      <c r="AR195" s="316"/>
      <c r="AS195" s="316"/>
      <c r="AT195" s="316"/>
      <c r="AU195" s="316"/>
      <c r="AV195" s="316"/>
      <c r="AW195" s="316"/>
      <c r="AX195" s="290"/>
      <c r="AY195" s="290"/>
      <c r="AZ195" s="290"/>
    </row>
    <row r="196" spans="1:52" ht="12">
      <c r="A196" s="315"/>
      <c r="B196" s="287"/>
      <c r="C196" s="287"/>
      <c r="D196" s="290"/>
      <c r="E196" s="311"/>
      <c r="F196" s="311"/>
      <c r="G196" s="311"/>
      <c r="H196" s="311"/>
      <c r="I196" s="311"/>
      <c r="J196" s="311"/>
      <c r="K196" s="311"/>
      <c r="L196" s="311"/>
      <c r="M196" s="311"/>
      <c r="N196" s="311"/>
      <c r="O196" s="311"/>
      <c r="P196" s="311"/>
      <c r="Q196" s="311"/>
      <c r="R196" s="311"/>
      <c r="S196" s="311"/>
      <c r="T196" s="311"/>
      <c r="U196" s="311"/>
      <c r="V196" s="311"/>
      <c r="W196" s="311"/>
      <c r="X196" s="311"/>
      <c r="Y196" s="311"/>
      <c r="Z196" s="287"/>
      <c r="AA196" s="287"/>
      <c r="AB196" s="287"/>
      <c r="AC196" s="287"/>
      <c r="AD196" s="287"/>
      <c r="AE196" s="287"/>
      <c r="AF196" s="287"/>
      <c r="AG196" s="300"/>
      <c r="AH196" s="300"/>
      <c r="AI196" s="300"/>
      <c r="AQ196" s="316"/>
      <c r="AR196" s="316"/>
      <c r="AS196" s="316"/>
      <c r="AT196" s="316"/>
      <c r="AU196" s="316"/>
      <c r="AV196" s="316"/>
      <c r="AW196" s="316"/>
      <c r="AX196" s="290"/>
      <c r="AY196" s="290"/>
      <c r="AZ196" s="290"/>
    </row>
    <row r="197" spans="1:52" ht="12">
      <c r="A197" s="315"/>
      <c r="B197" s="287"/>
      <c r="C197" s="287"/>
      <c r="D197" s="87"/>
      <c r="E197" s="290" t="s">
        <v>268</v>
      </c>
      <c r="F197" s="311"/>
      <c r="G197" s="311"/>
      <c r="H197" s="311"/>
      <c r="I197" s="311"/>
      <c r="J197" s="311"/>
      <c r="K197" s="311"/>
      <c r="L197" s="311"/>
      <c r="M197" s="311"/>
      <c r="N197" s="311"/>
      <c r="O197" s="311"/>
      <c r="P197" s="311"/>
      <c r="Q197" s="311"/>
      <c r="R197" s="311"/>
      <c r="S197" s="311"/>
      <c r="T197" s="276"/>
      <c r="U197" s="87"/>
      <c r="V197" s="290" t="s">
        <v>269</v>
      </c>
      <c r="W197" s="311"/>
      <c r="X197" s="311"/>
      <c r="Y197" s="311"/>
      <c r="Z197" s="287"/>
      <c r="AA197" s="287"/>
      <c r="AB197" s="287"/>
      <c r="AC197" s="287"/>
      <c r="AD197" s="287"/>
      <c r="AE197" s="287"/>
      <c r="AF197" s="287"/>
      <c r="AG197" s="300"/>
      <c r="AH197" s="300"/>
      <c r="AI197" s="300"/>
      <c r="AQ197" s="316"/>
      <c r="AR197" s="316"/>
      <c r="AS197" s="316"/>
      <c r="AT197" s="316"/>
      <c r="AU197" s="316"/>
      <c r="AV197" s="316"/>
      <c r="AW197" s="316"/>
      <c r="AX197" s="290"/>
      <c r="AY197" s="290"/>
      <c r="AZ197" s="290"/>
    </row>
    <row r="198" spans="1:52" ht="12">
      <c r="A198" s="315"/>
      <c r="B198" s="287"/>
      <c r="C198" s="287"/>
      <c r="D198" s="290"/>
      <c r="E198" s="290"/>
      <c r="F198" s="311"/>
      <c r="G198" s="311"/>
      <c r="H198" s="311"/>
      <c r="I198" s="311"/>
      <c r="J198" s="311"/>
      <c r="K198" s="311"/>
      <c r="L198" s="311"/>
      <c r="M198" s="311"/>
      <c r="N198" s="311"/>
      <c r="O198" s="311"/>
      <c r="P198" s="311"/>
      <c r="Q198" s="311"/>
      <c r="R198" s="311"/>
      <c r="S198" s="311"/>
      <c r="T198" s="311"/>
      <c r="U198" s="311"/>
      <c r="V198" s="311"/>
      <c r="W198" s="311"/>
      <c r="X198" s="311"/>
      <c r="Y198" s="311"/>
      <c r="Z198" s="287"/>
      <c r="AA198" s="287"/>
      <c r="AB198" s="287"/>
      <c r="AC198" s="287"/>
      <c r="AD198" s="287"/>
      <c r="AE198" s="287"/>
      <c r="AF198" s="287"/>
      <c r="AG198" s="300"/>
      <c r="AH198" s="300"/>
      <c r="AI198" s="300"/>
      <c r="AQ198" s="316"/>
      <c r="AR198" s="316"/>
      <c r="AS198" s="316"/>
      <c r="AT198" s="316"/>
      <c r="AU198" s="316"/>
      <c r="AV198" s="316"/>
      <c r="AW198" s="316"/>
      <c r="AX198" s="290"/>
      <c r="AY198" s="290"/>
      <c r="AZ198" s="290"/>
    </row>
    <row r="199" spans="1:52" ht="12">
      <c r="A199" s="315"/>
      <c r="B199" s="287"/>
      <c r="C199" s="287"/>
      <c r="D199" s="87"/>
      <c r="E199" s="290" t="s">
        <v>270</v>
      </c>
      <c r="F199" s="311"/>
      <c r="G199" s="311"/>
      <c r="H199" s="311"/>
      <c r="I199" s="311"/>
      <c r="J199" s="311"/>
      <c r="K199" s="311"/>
      <c r="L199" s="311"/>
      <c r="M199" s="311"/>
      <c r="N199" s="311"/>
      <c r="O199" s="311"/>
      <c r="P199" s="311"/>
      <c r="Q199" s="311"/>
      <c r="R199" s="311"/>
      <c r="S199" s="311"/>
      <c r="T199" s="276"/>
      <c r="U199" s="87"/>
      <c r="V199" s="290" t="s">
        <v>271</v>
      </c>
      <c r="W199" s="311"/>
      <c r="X199" s="311"/>
      <c r="Y199" s="311"/>
      <c r="Z199" s="287"/>
      <c r="AA199" s="287"/>
      <c r="AB199" s="287"/>
      <c r="AC199" s="287"/>
      <c r="AD199" s="287"/>
      <c r="AE199" s="287"/>
      <c r="AF199" s="287"/>
      <c r="AG199" s="300"/>
      <c r="AH199" s="300"/>
      <c r="AI199" s="300"/>
      <c r="AQ199" s="316"/>
      <c r="AR199" s="316"/>
      <c r="AS199" s="316"/>
      <c r="AT199" s="316"/>
      <c r="AU199" s="316"/>
      <c r="AV199" s="316"/>
      <c r="AW199" s="316"/>
      <c r="AX199" s="290"/>
      <c r="AY199" s="290"/>
      <c r="AZ199" s="290"/>
    </row>
    <row r="200" spans="1:52" ht="12">
      <c r="A200" s="315"/>
      <c r="B200" s="287"/>
      <c r="C200" s="287"/>
      <c r="D200" s="290"/>
      <c r="E200" s="290"/>
      <c r="F200" s="311"/>
      <c r="G200" s="311"/>
      <c r="H200" s="311"/>
      <c r="I200" s="311"/>
      <c r="J200" s="311"/>
      <c r="K200" s="311"/>
      <c r="L200" s="311"/>
      <c r="M200" s="311"/>
      <c r="N200" s="311"/>
      <c r="O200" s="311"/>
      <c r="P200" s="311"/>
      <c r="Q200" s="311"/>
      <c r="R200" s="311"/>
      <c r="S200" s="311"/>
      <c r="T200" s="311"/>
      <c r="U200" s="311"/>
      <c r="V200" s="311"/>
      <c r="W200" s="311"/>
      <c r="X200" s="311"/>
      <c r="Y200" s="311"/>
      <c r="Z200" s="287"/>
      <c r="AA200" s="287"/>
      <c r="AB200" s="287"/>
      <c r="AC200" s="287"/>
      <c r="AD200" s="287"/>
      <c r="AE200" s="287"/>
      <c r="AF200" s="287"/>
      <c r="AG200" s="300"/>
      <c r="AH200" s="300"/>
      <c r="AI200" s="300"/>
      <c r="AQ200" s="316"/>
      <c r="AR200" s="316"/>
      <c r="AS200" s="316"/>
      <c r="AT200" s="316"/>
      <c r="AU200" s="316"/>
      <c r="AV200" s="316"/>
      <c r="AW200" s="316"/>
      <c r="AX200" s="290"/>
      <c r="AY200" s="290"/>
      <c r="AZ200" s="290"/>
    </row>
    <row r="201" spans="1:52" ht="12">
      <c r="A201" s="315"/>
      <c r="B201" s="287"/>
      <c r="C201" s="287"/>
      <c r="D201" s="87"/>
      <c r="E201" s="290" t="s">
        <v>318</v>
      </c>
      <c r="F201" s="311"/>
      <c r="G201" s="311"/>
      <c r="H201" s="311"/>
      <c r="I201" s="346" t="s">
        <v>807</v>
      </c>
      <c r="J201" s="440"/>
      <c r="K201" s="441"/>
      <c r="L201" s="441"/>
      <c r="M201" s="441"/>
      <c r="N201" s="441"/>
      <c r="O201" s="442"/>
      <c r="P201" s="347" t="s">
        <v>234</v>
      </c>
      <c r="Q201" s="311"/>
      <c r="R201" s="311"/>
      <c r="S201" s="311"/>
      <c r="T201" s="311"/>
      <c r="U201" s="311"/>
      <c r="V201" s="311"/>
      <c r="W201" s="311"/>
      <c r="X201" s="311"/>
      <c r="Y201" s="311"/>
      <c r="Z201" s="287"/>
      <c r="AA201" s="287"/>
      <c r="AB201" s="287"/>
      <c r="AC201" s="287"/>
      <c r="AD201" s="287"/>
      <c r="AE201" s="287"/>
      <c r="AF201" s="287"/>
      <c r="AG201" s="300"/>
      <c r="AH201" s="300"/>
      <c r="AI201" s="300"/>
      <c r="AQ201" s="316"/>
      <c r="AR201" s="316"/>
      <c r="AS201" s="316"/>
      <c r="AT201" s="316"/>
      <c r="AU201" s="316"/>
      <c r="AV201" s="316"/>
      <c r="AW201" s="316"/>
      <c r="AX201" s="290"/>
      <c r="AY201" s="290"/>
      <c r="AZ201" s="290"/>
    </row>
    <row r="202" spans="1:52" ht="12">
      <c r="A202" s="315"/>
      <c r="B202" s="287"/>
      <c r="C202" s="287"/>
      <c r="D202" s="330"/>
      <c r="E202" s="331"/>
      <c r="F202" s="311"/>
      <c r="G202" s="311"/>
      <c r="H202" s="311"/>
      <c r="I202" s="311"/>
      <c r="J202" s="311"/>
      <c r="K202" s="311"/>
      <c r="L202" s="311"/>
      <c r="M202" s="311"/>
      <c r="N202" s="311"/>
      <c r="O202" s="311"/>
      <c r="P202" s="311"/>
      <c r="Q202" s="311"/>
      <c r="R202" s="311"/>
      <c r="S202" s="311"/>
      <c r="T202" s="311"/>
      <c r="U202" s="311"/>
      <c r="V202" s="311"/>
      <c r="W202" s="311"/>
      <c r="X202" s="311"/>
      <c r="Y202" s="311"/>
      <c r="Z202" s="287"/>
      <c r="AA202" s="287"/>
      <c r="AB202" s="287"/>
      <c r="AC202" s="287"/>
      <c r="AD202" s="287"/>
      <c r="AE202" s="287"/>
      <c r="AF202" s="287"/>
      <c r="AG202" s="333"/>
      <c r="AH202" s="333"/>
      <c r="AI202" s="333"/>
      <c r="AQ202" s="316"/>
      <c r="AR202" s="316"/>
      <c r="AS202" s="316"/>
      <c r="AT202" s="316"/>
      <c r="AU202" s="316"/>
      <c r="AV202" s="316"/>
      <c r="AW202" s="316"/>
      <c r="AX202" s="331"/>
      <c r="AY202" s="331"/>
      <c r="AZ202" s="331"/>
    </row>
    <row r="203" spans="1:52" ht="12">
      <c r="A203" s="315"/>
      <c r="B203" s="331" t="s">
        <v>770</v>
      </c>
      <c r="C203" s="287"/>
      <c r="D203" s="330"/>
      <c r="E203" s="331"/>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c r="AI203" s="333"/>
      <c r="AQ203" s="316"/>
      <c r="AR203" s="316"/>
      <c r="AS203" s="316"/>
      <c r="AT203" s="316"/>
      <c r="AU203" s="316"/>
      <c r="AV203" s="316"/>
      <c r="AW203" s="316"/>
      <c r="AX203" s="331"/>
      <c r="AY203" s="331"/>
      <c r="AZ203" s="331"/>
    </row>
    <row r="204" spans="1:52" ht="12">
      <c r="A204" s="315"/>
      <c r="B204" s="287"/>
      <c r="C204" s="287"/>
      <c r="D204" s="287"/>
      <c r="E204" s="287"/>
      <c r="F204" s="287"/>
      <c r="G204" s="287"/>
      <c r="H204" s="287"/>
      <c r="I204" s="287"/>
      <c r="J204" s="287"/>
      <c r="K204" s="287"/>
      <c r="L204" s="287"/>
      <c r="M204" s="287"/>
      <c r="N204" s="287"/>
      <c r="O204" s="287"/>
      <c r="P204" s="287"/>
      <c r="Q204" s="287"/>
      <c r="R204" s="287"/>
      <c r="S204" s="287"/>
      <c r="T204" s="287"/>
      <c r="U204" s="287"/>
      <c r="V204" s="287"/>
      <c r="W204" s="287"/>
      <c r="X204" s="287"/>
      <c r="Y204" s="287"/>
      <c r="Z204" s="287"/>
      <c r="AA204" s="287"/>
      <c r="AB204" s="287"/>
      <c r="AC204" s="287"/>
      <c r="AD204" s="287"/>
      <c r="AE204" s="287"/>
      <c r="AF204" s="287"/>
      <c r="AG204" s="287"/>
      <c r="AI204" s="333"/>
      <c r="AQ204" s="316"/>
      <c r="AR204" s="316"/>
      <c r="AS204" s="316"/>
      <c r="AT204" s="316"/>
      <c r="AU204" s="316"/>
      <c r="AV204" s="316"/>
      <c r="AW204" s="316"/>
      <c r="AX204" s="331"/>
      <c r="AY204" s="331"/>
      <c r="AZ204" s="331"/>
    </row>
    <row r="205" spans="1:52" ht="12">
      <c r="A205" s="315"/>
      <c r="B205" s="287"/>
      <c r="C205" s="287"/>
      <c r="D205" s="332"/>
      <c r="E205" s="287" t="s">
        <v>281</v>
      </c>
      <c r="F205" s="277"/>
      <c r="G205" s="277"/>
      <c r="H205" s="277"/>
      <c r="I205" s="277"/>
      <c r="J205" s="277"/>
      <c r="K205" s="277"/>
      <c r="L205" s="277"/>
      <c r="M205" s="277"/>
      <c r="N205" s="277"/>
      <c r="O205" s="277"/>
      <c r="P205" s="277"/>
      <c r="Q205" s="277"/>
      <c r="R205" s="277"/>
      <c r="S205" s="277"/>
      <c r="T205" s="345"/>
      <c r="U205" s="345"/>
      <c r="V205" s="345"/>
      <c r="W205" s="345"/>
      <c r="X205" s="345"/>
      <c r="Y205" s="345"/>
      <c r="Z205" s="345"/>
      <c r="AA205" s="345"/>
      <c r="AB205" s="345"/>
      <c r="AC205" s="345"/>
      <c r="AD205" s="345"/>
      <c r="AE205" s="345"/>
      <c r="AF205" s="345"/>
      <c r="AG205" s="277"/>
      <c r="AH205" s="277"/>
      <c r="AI205" s="277"/>
      <c r="AJ205" s="277"/>
      <c r="AQ205" s="316"/>
      <c r="AR205" s="316"/>
      <c r="AS205" s="316"/>
      <c r="AT205" s="316"/>
      <c r="AU205" s="316"/>
      <c r="AV205" s="316"/>
      <c r="AW205" s="316"/>
      <c r="AX205" s="331"/>
      <c r="AY205" s="331"/>
      <c r="AZ205" s="331"/>
    </row>
    <row r="206" spans="1:52" ht="12">
      <c r="A206" s="315"/>
      <c r="B206" s="345"/>
      <c r="C206" s="345"/>
      <c r="D206" s="344"/>
      <c r="E206" s="345"/>
      <c r="F206" s="345" t="s">
        <v>283</v>
      </c>
      <c r="G206" s="345"/>
      <c r="H206" s="345"/>
      <c r="I206" s="449"/>
      <c r="J206" s="450"/>
      <c r="K206" s="450"/>
      <c r="L206" s="450"/>
      <c r="M206" s="450"/>
      <c r="N206" s="450"/>
      <c r="O206" s="450"/>
      <c r="P206" s="450"/>
      <c r="Q206" s="450"/>
      <c r="R206" s="450"/>
      <c r="S206" s="450"/>
      <c r="T206" s="451"/>
      <c r="U206" s="345" t="s">
        <v>771</v>
      </c>
      <c r="V206" s="345"/>
      <c r="W206" s="345"/>
      <c r="X206" s="345"/>
      <c r="Y206" s="345"/>
      <c r="Z206" s="345"/>
      <c r="AA206" s="345"/>
      <c r="AB206" s="345"/>
      <c r="AC206" s="345"/>
      <c r="AD206" s="345"/>
      <c r="AE206" s="345"/>
      <c r="AF206" s="345"/>
      <c r="AG206" s="277"/>
      <c r="AH206" s="277"/>
      <c r="AI206" s="277"/>
      <c r="AJ206" s="371">
        <f>IF(D205="","","入札")</f>
      </c>
      <c r="AQ206" s="371">
        <f>IF(D205="","",I206)</f>
      </c>
      <c r="AV206" s="316"/>
      <c r="AW206" s="316"/>
      <c r="AX206" s="342"/>
      <c r="AY206" s="342"/>
      <c r="AZ206" s="342"/>
    </row>
    <row r="207" spans="1:52" ht="12">
      <c r="A207" s="315"/>
      <c r="B207" s="345"/>
      <c r="C207" s="345"/>
      <c r="D207" s="342"/>
      <c r="E207" s="345"/>
      <c r="F207" s="345"/>
      <c r="G207" s="345"/>
      <c r="H207" s="345"/>
      <c r="I207" s="345"/>
      <c r="J207" s="344"/>
      <c r="K207" s="344"/>
      <c r="L207" s="344"/>
      <c r="M207" s="344"/>
      <c r="N207" s="344"/>
      <c r="O207" s="344"/>
      <c r="P207" s="344"/>
      <c r="Q207" s="344"/>
      <c r="R207" s="344"/>
      <c r="S207" s="345"/>
      <c r="T207" s="345"/>
      <c r="U207" s="345"/>
      <c r="V207" s="345"/>
      <c r="W207" s="345"/>
      <c r="X207" s="345"/>
      <c r="Y207" s="345"/>
      <c r="Z207" s="345"/>
      <c r="AA207" s="345"/>
      <c r="AB207" s="345"/>
      <c r="AC207" s="345"/>
      <c r="AD207" s="345"/>
      <c r="AE207" s="345"/>
      <c r="AF207" s="345"/>
      <c r="AG207" s="344"/>
      <c r="AH207" s="344"/>
      <c r="AI207" s="344"/>
      <c r="AV207" s="316"/>
      <c r="AW207" s="316"/>
      <c r="AX207" s="342"/>
      <c r="AY207" s="342"/>
      <c r="AZ207" s="342"/>
    </row>
    <row r="208" spans="1:52" ht="12">
      <c r="A208" s="315"/>
      <c r="B208" s="345"/>
      <c r="C208" s="345"/>
      <c r="D208" s="343"/>
      <c r="E208" s="345" t="s">
        <v>773</v>
      </c>
      <c r="F208" s="277"/>
      <c r="G208" s="277"/>
      <c r="H208" s="277"/>
      <c r="I208" s="277"/>
      <c r="J208" s="277"/>
      <c r="K208" s="277"/>
      <c r="L208" s="277"/>
      <c r="M208" s="277"/>
      <c r="N208" s="277"/>
      <c r="O208" s="277"/>
      <c r="P208" s="277"/>
      <c r="Q208" s="277"/>
      <c r="R208" s="277"/>
      <c r="S208" s="277"/>
      <c r="T208" s="318"/>
      <c r="U208" s="345"/>
      <c r="V208" s="345"/>
      <c r="W208" s="345"/>
      <c r="X208" s="345"/>
      <c r="Y208" s="345"/>
      <c r="Z208" s="345"/>
      <c r="AA208" s="345"/>
      <c r="AB208" s="345"/>
      <c r="AC208" s="345"/>
      <c r="AD208" s="345"/>
      <c r="AE208" s="345"/>
      <c r="AF208" s="345"/>
      <c r="AG208" s="344"/>
      <c r="AH208" s="344"/>
      <c r="AI208" s="344"/>
      <c r="AJ208" s="371">
        <f>IF(D208="","","随意契約または附合契約")</f>
      </c>
      <c r="AQ208" s="371">
        <f>IF(D208="","",I209)</f>
      </c>
      <c r="AV208" s="316"/>
      <c r="AW208" s="316"/>
      <c r="AX208" s="342"/>
      <c r="AY208" s="342"/>
      <c r="AZ208" s="342"/>
    </row>
    <row r="209" spans="1:52" ht="12">
      <c r="A209" s="315"/>
      <c r="B209" s="345"/>
      <c r="C209" s="345"/>
      <c r="D209" s="344"/>
      <c r="E209" s="345"/>
      <c r="F209" s="345" t="s">
        <v>283</v>
      </c>
      <c r="G209" s="345"/>
      <c r="H209" s="345"/>
      <c r="I209" s="449"/>
      <c r="J209" s="450"/>
      <c r="K209" s="450"/>
      <c r="L209" s="450"/>
      <c r="M209" s="450"/>
      <c r="N209" s="450"/>
      <c r="O209" s="450"/>
      <c r="P209" s="450"/>
      <c r="Q209" s="450"/>
      <c r="R209" s="450"/>
      <c r="S209" s="450"/>
      <c r="T209" s="451"/>
      <c r="U209" s="345" t="s">
        <v>771</v>
      </c>
      <c r="V209" s="345"/>
      <c r="W209" s="345"/>
      <c r="X209" s="345"/>
      <c r="Y209" s="345"/>
      <c r="Z209" s="345"/>
      <c r="AA209" s="345"/>
      <c r="AB209" s="345"/>
      <c r="AC209" s="345"/>
      <c r="AD209" s="345"/>
      <c r="AE209" s="345"/>
      <c r="AF209" s="345"/>
      <c r="AG209" s="344"/>
      <c r="AH209" s="344"/>
      <c r="AI209" s="344"/>
      <c r="AL209" s="272" t="s">
        <v>906</v>
      </c>
      <c r="AS209" s="272" t="s">
        <v>906</v>
      </c>
      <c r="AV209" s="316"/>
      <c r="AW209" s="316"/>
      <c r="AX209" s="342"/>
      <c r="AY209" s="342"/>
      <c r="AZ209" s="342"/>
    </row>
    <row r="210" spans="1:52" ht="12">
      <c r="A210" s="315"/>
      <c r="B210" s="287"/>
      <c r="C210" s="287"/>
      <c r="D210" s="331"/>
      <c r="E210" s="287"/>
      <c r="F210" s="287"/>
      <c r="G210" s="287"/>
      <c r="H210" s="287"/>
      <c r="I210" s="287"/>
      <c r="J210" s="330"/>
      <c r="K210" s="330"/>
      <c r="L210" s="330"/>
      <c r="M210" s="330"/>
      <c r="N210" s="330"/>
      <c r="O210" s="330"/>
      <c r="P210" s="330"/>
      <c r="Q210" s="330"/>
      <c r="R210" s="330"/>
      <c r="S210" s="287"/>
      <c r="T210" s="287"/>
      <c r="U210" s="331"/>
      <c r="V210" s="287"/>
      <c r="W210" s="287"/>
      <c r="X210" s="287"/>
      <c r="Y210" s="287"/>
      <c r="Z210" s="287"/>
      <c r="AA210" s="287"/>
      <c r="AB210" s="287"/>
      <c r="AC210" s="287"/>
      <c r="AD210" s="287"/>
      <c r="AE210" s="287"/>
      <c r="AF210" s="287"/>
      <c r="AG210" s="287"/>
      <c r="AI210" s="333"/>
      <c r="AJ210" s="371">
        <f>IF(D211="","","その他")</f>
      </c>
      <c r="AL210" s="419">
        <f>AJ206&amp;AJ208&amp;AJ210</f>
      </c>
      <c r="AM210" s="420"/>
      <c r="AN210" s="421"/>
      <c r="AQ210" s="371">
        <f>IF(D211="","",J211)</f>
      </c>
      <c r="AS210" s="419">
        <f>AQ206&amp;AQ208&amp;AQ210</f>
      </c>
      <c r="AT210" s="420"/>
      <c r="AU210" s="421"/>
      <c r="AV210" s="316"/>
      <c r="AW210" s="316"/>
      <c r="AX210" s="331"/>
      <c r="AY210" s="331"/>
      <c r="AZ210" s="331"/>
    </row>
    <row r="211" spans="1:52" ht="13.5" customHeight="1">
      <c r="A211" s="315"/>
      <c r="B211" s="287"/>
      <c r="C211" s="287"/>
      <c r="D211" s="343"/>
      <c r="E211" s="345" t="s">
        <v>772</v>
      </c>
      <c r="F211" s="320"/>
      <c r="G211" s="277"/>
      <c r="H211" s="277"/>
      <c r="I211" s="346" t="s">
        <v>807</v>
      </c>
      <c r="J211" s="452"/>
      <c r="K211" s="453"/>
      <c r="L211" s="453"/>
      <c r="M211" s="453"/>
      <c r="N211" s="453"/>
      <c r="O211" s="453"/>
      <c r="P211" s="453"/>
      <c r="Q211" s="453"/>
      <c r="R211" s="453"/>
      <c r="S211" s="453"/>
      <c r="T211" s="454"/>
      <c r="U211" s="347" t="s">
        <v>808</v>
      </c>
      <c r="V211" s="277"/>
      <c r="W211" s="277"/>
      <c r="X211" s="345"/>
      <c r="Y211" s="287"/>
      <c r="Z211" s="287"/>
      <c r="AA211" s="287"/>
      <c r="AB211" s="287"/>
      <c r="AC211" s="287"/>
      <c r="AD211" s="287"/>
      <c r="AE211" s="287"/>
      <c r="AF211" s="287"/>
      <c r="AG211" s="287"/>
      <c r="AI211" s="333"/>
      <c r="AQ211" s="316"/>
      <c r="AR211" s="316"/>
      <c r="AS211" s="316"/>
      <c r="AT211" s="316"/>
      <c r="AU211" s="316"/>
      <c r="AV211" s="316"/>
      <c r="AW211" s="316"/>
      <c r="AX211" s="331"/>
      <c r="AY211" s="331"/>
      <c r="AZ211" s="331"/>
    </row>
    <row r="212" spans="1:52" ht="12">
      <c r="A212" s="315"/>
      <c r="B212" s="287"/>
      <c r="C212" s="287"/>
      <c r="D212" s="276"/>
      <c r="E212" s="290"/>
      <c r="F212" s="311"/>
      <c r="G212" s="311"/>
      <c r="H212" s="311"/>
      <c r="I212" s="311"/>
      <c r="J212" s="311"/>
      <c r="K212" s="311"/>
      <c r="L212" s="311"/>
      <c r="M212" s="311"/>
      <c r="N212" s="311"/>
      <c r="O212" s="311"/>
      <c r="P212" s="311"/>
      <c r="Q212" s="311"/>
      <c r="R212" s="311"/>
      <c r="S212" s="311"/>
      <c r="T212" s="311"/>
      <c r="U212" s="311"/>
      <c r="V212" s="311"/>
      <c r="W212" s="311"/>
      <c r="X212" s="311"/>
      <c r="Y212" s="311"/>
      <c r="Z212" s="287"/>
      <c r="AA212" s="287"/>
      <c r="AB212" s="287"/>
      <c r="AC212" s="287"/>
      <c r="AD212" s="287"/>
      <c r="AE212" s="287"/>
      <c r="AF212" s="287"/>
      <c r="AG212" s="300"/>
      <c r="AH212" s="300"/>
      <c r="AI212" s="300"/>
      <c r="AQ212" s="316"/>
      <c r="AR212" s="316"/>
      <c r="AS212" s="316"/>
      <c r="AT212" s="316"/>
      <c r="AU212" s="316"/>
      <c r="AV212" s="316"/>
      <c r="AW212" s="316"/>
      <c r="AX212" s="290"/>
      <c r="AY212" s="290"/>
      <c r="AZ212" s="290"/>
    </row>
    <row r="213" spans="1:33" ht="12">
      <c r="A213" s="287"/>
      <c r="B213" s="290" t="s">
        <v>187</v>
      </c>
      <c r="C213" s="287"/>
      <c r="D213" s="287"/>
      <c r="E213" s="287"/>
      <c r="F213" s="287"/>
      <c r="G213" s="287"/>
      <c r="H213" s="287"/>
      <c r="I213" s="287"/>
      <c r="J213" s="287"/>
      <c r="K213" s="287"/>
      <c r="L213" s="287"/>
      <c r="M213" s="287"/>
      <c r="N213" s="287"/>
      <c r="O213" s="287"/>
      <c r="P213" s="287"/>
      <c r="Q213" s="287"/>
      <c r="R213" s="287"/>
      <c r="S213" s="287"/>
      <c r="T213" s="287"/>
      <c r="U213" s="287"/>
      <c r="V213" s="287"/>
      <c r="W213" s="287"/>
      <c r="X213" s="287"/>
      <c r="Y213" s="287"/>
      <c r="Z213" s="287"/>
      <c r="AA213" s="287"/>
      <c r="AB213" s="287"/>
      <c r="AC213" s="287"/>
      <c r="AD213" s="287"/>
      <c r="AE213" s="287"/>
      <c r="AF213" s="287"/>
      <c r="AG213" s="287"/>
    </row>
    <row r="214" spans="1:33" ht="12">
      <c r="A214" s="287"/>
      <c r="B214" s="290"/>
      <c r="C214" s="287"/>
      <c r="D214" s="287"/>
      <c r="E214" s="287"/>
      <c r="F214" s="287"/>
      <c r="G214" s="287"/>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row>
    <row r="215" spans="1:33" ht="12">
      <c r="A215" s="287"/>
      <c r="B215" s="290"/>
      <c r="C215" s="287"/>
      <c r="D215" s="317" t="s">
        <v>647</v>
      </c>
      <c r="E215" s="319"/>
      <c r="F215" s="319" t="s">
        <v>801</v>
      </c>
      <c r="G215" s="319"/>
      <c r="H215" s="319"/>
      <c r="I215" s="319"/>
      <c r="J215" s="319"/>
      <c r="K215" s="319"/>
      <c r="L215" s="319"/>
      <c r="M215" s="319"/>
      <c r="N215" s="319"/>
      <c r="O215" s="319"/>
      <c r="P215" s="319"/>
      <c r="Q215" s="319"/>
      <c r="R215" s="319"/>
      <c r="S215" s="319"/>
      <c r="T215" s="319"/>
      <c r="U215" s="287"/>
      <c r="V215" s="319"/>
      <c r="W215" s="319"/>
      <c r="X215" s="319"/>
      <c r="Y215" s="319"/>
      <c r="Z215" s="319"/>
      <c r="AA215" s="287"/>
      <c r="AB215" s="287"/>
      <c r="AC215" s="287"/>
      <c r="AD215" s="287"/>
      <c r="AE215" s="287"/>
      <c r="AF215" s="287"/>
      <c r="AG215" s="287"/>
    </row>
    <row r="216" spans="1:33" ht="12">
      <c r="A216" s="287"/>
      <c r="B216" s="290"/>
      <c r="C216" s="287"/>
      <c r="D216" s="317"/>
      <c r="E216" s="319"/>
      <c r="F216" s="319"/>
      <c r="G216" s="319"/>
      <c r="H216" s="319"/>
      <c r="I216" s="319"/>
      <c r="J216" s="319"/>
      <c r="K216" s="319"/>
      <c r="L216" s="319"/>
      <c r="M216" s="319"/>
      <c r="N216" s="319"/>
      <c r="O216" s="319"/>
      <c r="P216" s="319"/>
      <c r="Q216" s="319"/>
      <c r="R216" s="319"/>
      <c r="S216" s="319"/>
      <c r="T216" s="319"/>
      <c r="U216" s="319"/>
      <c r="V216" s="319"/>
      <c r="W216" s="319"/>
      <c r="X216" s="319"/>
      <c r="Y216" s="319"/>
      <c r="Z216" s="319"/>
      <c r="AA216" s="287"/>
      <c r="AB216" s="287"/>
      <c r="AC216" s="287"/>
      <c r="AD216" s="287"/>
      <c r="AE216" s="287"/>
      <c r="AF216" s="287"/>
      <c r="AG216" s="287"/>
    </row>
    <row r="217" spans="1:33" ht="12">
      <c r="A217" s="287"/>
      <c r="B217" s="287"/>
      <c r="C217" s="287"/>
      <c r="D217" s="317"/>
      <c r="E217" s="87"/>
      <c r="F217" s="277" t="s">
        <v>703</v>
      </c>
      <c r="G217" s="277"/>
      <c r="H217" s="277"/>
      <c r="I217" s="277"/>
      <c r="J217" s="277"/>
      <c r="K217" s="277"/>
      <c r="L217" s="277"/>
      <c r="M217" s="277"/>
      <c r="N217" s="277"/>
      <c r="O217" s="319"/>
      <c r="P217" s="277"/>
      <c r="Q217" s="277"/>
      <c r="R217" s="277"/>
      <c r="S217" s="277"/>
      <c r="T217" s="277"/>
      <c r="U217" s="277"/>
      <c r="V217" s="277"/>
      <c r="W217" s="277"/>
      <c r="X217" s="277"/>
      <c r="Y217" s="277"/>
      <c r="Z217" s="277"/>
      <c r="AA217" s="319"/>
      <c r="AB217" s="287"/>
      <c r="AC217" s="287"/>
      <c r="AD217" s="287"/>
      <c r="AE217" s="287"/>
      <c r="AF217" s="287"/>
      <c r="AG217" s="287"/>
    </row>
    <row r="218" spans="1:33" ht="12">
      <c r="A218" s="287"/>
      <c r="B218" s="287"/>
      <c r="C218" s="287"/>
      <c r="D218" s="317"/>
      <c r="E218" s="290"/>
      <c r="F218" s="320"/>
      <c r="G218" s="320"/>
      <c r="H218" s="320"/>
      <c r="I218" s="320"/>
      <c r="J218" s="320"/>
      <c r="K218" s="320"/>
      <c r="L218" s="320"/>
      <c r="M218" s="320"/>
      <c r="N218" s="320"/>
      <c r="O218" s="319"/>
      <c r="P218" s="320"/>
      <c r="Q218" s="320"/>
      <c r="R218" s="320"/>
      <c r="S218" s="320"/>
      <c r="T218" s="320"/>
      <c r="U218" s="320"/>
      <c r="V218" s="320"/>
      <c r="W218" s="320"/>
      <c r="X218" s="320"/>
      <c r="Y218" s="320"/>
      <c r="Z218" s="320"/>
      <c r="AA218" s="320"/>
      <c r="AB218" s="287"/>
      <c r="AC218" s="287"/>
      <c r="AD218" s="287"/>
      <c r="AE218" s="287"/>
      <c r="AF218" s="287"/>
      <c r="AG218" s="287"/>
    </row>
    <row r="219" spans="1:33" ht="12">
      <c r="A219" s="287"/>
      <c r="B219" s="287"/>
      <c r="C219" s="287"/>
      <c r="D219" s="317"/>
      <c r="E219" s="87"/>
      <c r="F219" s="277" t="s">
        <v>705</v>
      </c>
      <c r="G219" s="277"/>
      <c r="H219" s="277"/>
      <c r="I219" s="277"/>
      <c r="J219" s="277"/>
      <c r="K219" s="277"/>
      <c r="L219" s="277"/>
      <c r="M219" s="277"/>
      <c r="N219" s="277"/>
      <c r="O219" s="319"/>
      <c r="P219" s="277"/>
      <c r="Q219" s="277"/>
      <c r="R219" s="277"/>
      <c r="S219" s="277"/>
      <c r="T219" s="277"/>
      <c r="U219" s="277"/>
      <c r="V219" s="277"/>
      <c r="W219" s="277"/>
      <c r="X219" s="277"/>
      <c r="Y219" s="320"/>
      <c r="Z219" s="277"/>
      <c r="AA219" s="277"/>
      <c r="AB219" s="287"/>
      <c r="AC219" s="287"/>
      <c r="AD219" s="287"/>
      <c r="AE219" s="287"/>
      <c r="AF219" s="287"/>
      <c r="AG219" s="287"/>
    </row>
    <row r="220" spans="1:33" ht="12">
      <c r="A220" s="287"/>
      <c r="B220" s="287"/>
      <c r="C220" s="287"/>
      <c r="D220" s="317"/>
      <c r="E220" s="330"/>
      <c r="F220" s="277"/>
      <c r="G220" s="277"/>
      <c r="H220" s="277"/>
      <c r="I220" s="277"/>
      <c r="J220" s="277"/>
      <c r="K220" s="277"/>
      <c r="L220" s="277"/>
      <c r="M220" s="277"/>
      <c r="N220" s="277"/>
      <c r="O220" s="330"/>
      <c r="P220" s="277"/>
      <c r="Q220" s="277"/>
      <c r="R220" s="277"/>
      <c r="S220" s="277"/>
      <c r="T220" s="277"/>
      <c r="U220" s="277"/>
      <c r="V220" s="277"/>
      <c r="W220" s="277"/>
      <c r="X220" s="277"/>
      <c r="Y220" s="320"/>
      <c r="Z220" s="277"/>
      <c r="AA220" s="277"/>
      <c r="AB220" s="287"/>
      <c r="AC220" s="287"/>
      <c r="AD220" s="287"/>
      <c r="AE220" s="287"/>
      <c r="AF220" s="287"/>
      <c r="AG220" s="287"/>
    </row>
    <row r="221" spans="1:33" ht="12">
      <c r="A221" s="287"/>
      <c r="B221" s="287"/>
      <c r="C221" s="287"/>
      <c r="D221" s="317"/>
      <c r="E221" s="332"/>
      <c r="F221" s="277" t="s">
        <v>939</v>
      </c>
      <c r="G221" s="277"/>
      <c r="H221" s="277"/>
      <c r="I221" s="277"/>
      <c r="J221" s="277"/>
      <c r="K221" s="277"/>
      <c r="L221" s="277"/>
      <c r="M221" s="277"/>
      <c r="N221" s="277"/>
      <c r="O221" s="330"/>
      <c r="P221" s="277"/>
      <c r="Q221" s="277"/>
      <c r="R221" s="277"/>
      <c r="S221" s="277"/>
      <c r="T221" s="277"/>
      <c r="U221" s="277"/>
      <c r="V221" s="277"/>
      <c r="W221" s="277"/>
      <c r="X221" s="277"/>
      <c r="Y221" s="320"/>
      <c r="Z221" s="277"/>
      <c r="AA221" s="277"/>
      <c r="AB221" s="287"/>
      <c r="AC221" s="287"/>
      <c r="AD221" s="287"/>
      <c r="AE221" s="287"/>
      <c r="AF221" s="287"/>
      <c r="AG221" s="287"/>
    </row>
    <row r="222" spans="1:33" ht="12">
      <c r="A222" s="287"/>
      <c r="B222" s="287"/>
      <c r="C222" s="287"/>
      <c r="D222" s="317"/>
      <c r="E222" s="330"/>
      <c r="F222" s="277"/>
      <c r="G222" s="277"/>
      <c r="H222" s="277"/>
      <c r="I222" s="277"/>
      <c r="J222" s="277"/>
      <c r="K222" s="277"/>
      <c r="L222" s="277"/>
      <c r="M222" s="277"/>
      <c r="N222" s="277"/>
      <c r="O222" s="330"/>
      <c r="P222" s="277"/>
      <c r="Q222" s="277"/>
      <c r="R222" s="277"/>
      <c r="S222" s="277"/>
      <c r="T222" s="277"/>
      <c r="U222" s="277"/>
      <c r="V222" s="277"/>
      <c r="W222" s="277"/>
      <c r="X222" s="277"/>
      <c r="Y222" s="320"/>
      <c r="Z222" s="277"/>
      <c r="AA222" s="277"/>
      <c r="AB222" s="287"/>
      <c r="AC222" s="287"/>
      <c r="AD222" s="287"/>
      <c r="AE222" s="287"/>
      <c r="AF222" s="287"/>
      <c r="AG222" s="287"/>
    </row>
    <row r="223" spans="1:33" ht="12">
      <c r="A223" s="287"/>
      <c r="B223" s="287"/>
      <c r="C223" s="287"/>
      <c r="D223" s="317"/>
      <c r="E223" s="332"/>
      <c r="F223" s="277" t="s">
        <v>704</v>
      </c>
      <c r="G223" s="277"/>
      <c r="H223" s="277"/>
      <c r="I223" s="277"/>
      <c r="J223" s="346" t="s">
        <v>807</v>
      </c>
      <c r="K223" s="440"/>
      <c r="L223" s="441"/>
      <c r="M223" s="441"/>
      <c r="N223" s="441"/>
      <c r="O223" s="441"/>
      <c r="P223" s="442"/>
      <c r="Q223" s="347" t="s">
        <v>234</v>
      </c>
      <c r="R223" s="277"/>
      <c r="S223" s="277"/>
      <c r="T223" s="277"/>
      <c r="U223" s="277"/>
      <c r="V223" s="277"/>
      <c r="W223" s="277"/>
      <c r="X223" s="277"/>
      <c r="Y223" s="320"/>
      <c r="Z223" s="277"/>
      <c r="AA223" s="277"/>
      <c r="AB223" s="287"/>
      <c r="AC223" s="287"/>
      <c r="AD223" s="287"/>
      <c r="AE223" s="287"/>
      <c r="AF223" s="287"/>
      <c r="AG223" s="287"/>
    </row>
    <row r="224" spans="1:33" ht="12">
      <c r="A224" s="317"/>
      <c r="B224" s="287"/>
      <c r="C224" s="287"/>
      <c r="D224" s="319"/>
      <c r="E224" s="276"/>
      <c r="F224" s="277"/>
      <c r="G224" s="277"/>
      <c r="H224" s="277"/>
      <c r="I224" s="277"/>
      <c r="J224" s="277"/>
      <c r="K224" s="277"/>
      <c r="L224" s="277"/>
      <c r="M224" s="277"/>
      <c r="N224" s="277"/>
      <c r="O224" s="287"/>
      <c r="P224" s="277"/>
      <c r="Q224" s="287"/>
      <c r="R224" s="287"/>
      <c r="S224" s="287"/>
      <c r="T224" s="287"/>
      <c r="U224" s="287"/>
      <c r="V224" s="287"/>
      <c r="W224" s="287"/>
      <c r="X224" s="287"/>
      <c r="Y224" s="287"/>
      <c r="Z224" s="287"/>
      <c r="AA224" s="287"/>
      <c r="AB224" s="287"/>
      <c r="AC224" s="287"/>
      <c r="AD224" s="287"/>
      <c r="AE224" s="287"/>
      <c r="AF224" s="287"/>
      <c r="AG224" s="287"/>
    </row>
    <row r="225" spans="1:35" ht="12">
      <c r="A225" s="317"/>
      <c r="B225" s="345"/>
      <c r="C225" s="345" t="s">
        <v>826</v>
      </c>
      <c r="D225" s="319"/>
      <c r="E225" s="351"/>
      <c r="F225" s="277"/>
      <c r="G225" s="277"/>
      <c r="H225" s="277"/>
      <c r="I225" s="277"/>
      <c r="J225" s="277"/>
      <c r="K225" s="277"/>
      <c r="L225" s="277"/>
      <c r="M225" s="277"/>
      <c r="N225" s="277"/>
      <c r="O225" s="345"/>
      <c r="P225" s="277"/>
      <c r="Q225" s="345"/>
      <c r="R225" s="345"/>
      <c r="S225" s="345"/>
      <c r="T225" s="345"/>
      <c r="U225" s="345"/>
      <c r="V225" s="345"/>
      <c r="W225" s="345"/>
      <c r="X225" s="345"/>
      <c r="Y225" s="345"/>
      <c r="Z225" s="345"/>
      <c r="AA225" s="345"/>
      <c r="AB225" s="345"/>
      <c r="AC225" s="345"/>
      <c r="AD225" s="345"/>
      <c r="AE225" s="345"/>
      <c r="AF225" s="345"/>
      <c r="AG225" s="345"/>
      <c r="AH225" s="345"/>
      <c r="AI225" s="345"/>
    </row>
    <row r="226" spans="1:35" ht="12">
      <c r="A226" s="317"/>
      <c r="B226" s="345"/>
      <c r="C226" s="345"/>
      <c r="D226" s="319"/>
      <c r="E226" s="351"/>
      <c r="F226" s="277"/>
      <c r="G226" s="277"/>
      <c r="H226" s="277"/>
      <c r="I226" s="277"/>
      <c r="J226" s="277"/>
      <c r="K226" s="277"/>
      <c r="L226" s="277"/>
      <c r="M226" s="277"/>
      <c r="N226" s="277"/>
      <c r="O226" s="345"/>
      <c r="P226" s="277"/>
      <c r="Q226" s="345"/>
      <c r="R226" s="345"/>
      <c r="S226" s="345"/>
      <c r="T226" s="345"/>
      <c r="U226" s="345"/>
      <c r="V226" s="345"/>
      <c r="W226" s="345"/>
      <c r="X226" s="345"/>
      <c r="Y226" s="345"/>
      <c r="Z226" s="345"/>
      <c r="AA226" s="345"/>
      <c r="AB226" s="345"/>
      <c r="AC226" s="345"/>
      <c r="AD226" s="345"/>
      <c r="AE226" s="345"/>
      <c r="AF226" s="345"/>
      <c r="AG226" s="345"/>
      <c r="AH226" s="345"/>
      <c r="AI226" s="345"/>
    </row>
    <row r="227" spans="1:52" ht="12">
      <c r="A227" s="317"/>
      <c r="B227" s="287"/>
      <c r="C227" s="287"/>
      <c r="D227" s="321" t="s">
        <v>706</v>
      </c>
      <c r="E227" s="320"/>
      <c r="F227" s="290" t="s">
        <v>802</v>
      </c>
      <c r="G227" s="290"/>
      <c r="H227" s="290"/>
      <c r="I227" s="290"/>
      <c r="J227" s="290"/>
      <c r="K227" s="290"/>
      <c r="L227" s="290"/>
      <c r="M227" s="290"/>
      <c r="N227" s="290"/>
      <c r="O227" s="290"/>
      <c r="P227" s="290"/>
      <c r="Q227" s="290"/>
      <c r="R227" s="290"/>
      <c r="S227" s="290"/>
      <c r="T227" s="290"/>
      <c r="U227" s="290"/>
      <c r="V227" s="290"/>
      <c r="W227" s="290"/>
      <c r="X227" s="290"/>
      <c r="Y227" s="290"/>
      <c r="Z227" s="290"/>
      <c r="AA227" s="290"/>
      <c r="AB227" s="290"/>
      <c r="AC227" s="287"/>
      <c r="AD227" s="287"/>
      <c r="AE227" s="287"/>
      <c r="AF227" s="287"/>
      <c r="AG227" s="287"/>
      <c r="AJ227" s="304"/>
      <c r="AK227" s="304"/>
      <c r="AL227" s="304"/>
      <c r="AM227" s="304"/>
      <c r="AN227" s="304"/>
      <c r="AO227" s="304"/>
      <c r="AP227" s="304"/>
      <c r="AQ227" s="304"/>
      <c r="AR227" s="304"/>
      <c r="AS227" s="304"/>
      <c r="AT227" s="304"/>
      <c r="AU227" s="304"/>
      <c r="AV227" s="304"/>
      <c r="AW227" s="304"/>
      <c r="AX227" s="304"/>
      <c r="AY227" s="304"/>
      <c r="AZ227" s="304"/>
    </row>
    <row r="228" spans="1:36" ht="12">
      <c r="A228" s="317"/>
      <c r="B228" s="290"/>
      <c r="C228" s="287"/>
      <c r="D228" s="317"/>
      <c r="E228" s="319"/>
      <c r="F228" s="319"/>
      <c r="G228" s="319"/>
      <c r="H228" s="319"/>
      <c r="I228" s="319"/>
      <c r="J228" s="319"/>
      <c r="K228" s="319"/>
      <c r="L228" s="319"/>
      <c r="M228" s="319"/>
      <c r="N228" s="319"/>
      <c r="O228" s="319"/>
      <c r="P228" s="319"/>
      <c r="Q228" s="319"/>
      <c r="R228" s="319"/>
      <c r="S228" s="319"/>
      <c r="T228" s="319"/>
      <c r="U228" s="319"/>
      <c r="V228" s="319"/>
      <c r="W228" s="319"/>
      <c r="X228" s="319"/>
      <c r="Y228" s="319"/>
      <c r="Z228" s="319"/>
      <c r="AA228" s="287"/>
      <c r="AB228" s="287"/>
      <c r="AC228" s="287"/>
      <c r="AD228" s="287"/>
      <c r="AE228" s="287"/>
      <c r="AF228" s="287"/>
      <c r="AG228" s="287"/>
      <c r="AJ228" s="272" t="s">
        <v>906</v>
      </c>
    </row>
    <row r="229" spans="1:40" ht="12">
      <c r="A229" s="317"/>
      <c r="B229" s="287"/>
      <c r="C229" s="287"/>
      <c r="D229" s="317"/>
      <c r="E229" s="87"/>
      <c r="F229" s="277" t="s">
        <v>810</v>
      </c>
      <c r="G229" s="277"/>
      <c r="H229" s="277"/>
      <c r="I229" s="277"/>
      <c r="J229" s="277"/>
      <c r="K229" s="277"/>
      <c r="L229" s="277"/>
      <c r="M229" s="277"/>
      <c r="N229" s="277"/>
      <c r="O229" s="277"/>
      <c r="P229" s="277"/>
      <c r="Q229" s="277"/>
      <c r="R229" s="345"/>
      <c r="S229" s="345"/>
      <c r="T229" s="349"/>
      <c r="U229" s="277" t="s">
        <v>811</v>
      </c>
      <c r="V229" s="277"/>
      <c r="W229" s="277"/>
      <c r="X229" s="277"/>
      <c r="Y229" s="348" t="s">
        <v>807</v>
      </c>
      <c r="Z229" s="440"/>
      <c r="AA229" s="441"/>
      <c r="AB229" s="441"/>
      <c r="AC229" s="441"/>
      <c r="AD229" s="441"/>
      <c r="AE229" s="442"/>
      <c r="AF229" s="350" t="s">
        <v>234</v>
      </c>
      <c r="AG229" s="350"/>
      <c r="AJ229" s="419">
        <f>J230&amp;Z229</f>
      </c>
      <c r="AK229" s="420"/>
      <c r="AL229" s="420"/>
      <c r="AM229" s="420"/>
      <c r="AN229" s="421"/>
    </row>
    <row r="230" spans="1:33" ht="12">
      <c r="A230" s="317"/>
      <c r="B230" s="287"/>
      <c r="C230" s="287"/>
      <c r="D230" s="317"/>
      <c r="E230" s="276"/>
      <c r="F230" s="277"/>
      <c r="G230" s="345" t="s">
        <v>283</v>
      </c>
      <c r="H230" s="345"/>
      <c r="I230" s="345"/>
      <c r="J230" s="449"/>
      <c r="K230" s="450"/>
      <c r="L230" s="450"/>
      <c r="M230" s="450"/>
      <c r="N230" s="450"/>
      <c r="O230" s="450"/>
      <c r="P230" s="450"/>
      <c r="Q230" s="450"/>
      <c r="R230" s="451"/>
      <c r="S230" s="345" t="s">
        <v>234</v>
      </c>
      <c r="T230" s="345"/>
      <c r="U230" s="351"/>
      <c r="V230" s="351"/>
      <c r="W230" s="351"/>
      <c r="X230" s="351"/>
      <c r="Y230" s="351"/>
      <c r="Z230" s="351"/>
      <c r="AA230" s="351"/>
      <c r="AB230" s="351"/>
      <c r="AC230" s="351"/>
      <c r="AD230" s="287"/>
      <c r="AE230" s="287"/>
      <c r="AF230" s="287"/>
      <c r="AG230" s="287"/>
    </row>
    <row r="231" spans="1:52" ht="12">
      <c r="A231" s="317"/>
      <c r="B231" s="287"/>
      <c r="C231" s="287"/>
      <c r="D231" s="317"/>
      <c r="E231" s="319"/>
      <c r="F231" s="277"/>
      <c r="G231" s="277"/>
      <c r="H231" s="277"/>
      <c r="I231" s="277"/>
      <c r="J231" s="277"/>
      <c r="K231" s="277"/>
      <c r="L231" s="277"/>
      <c r="M231" s="277"/>
      <c r="N231" s="277"/>
      <c r="O231" s="277"/>
      <c r="P231" s="277"/>
      <c r="Q231" s="277"/>
      <c r="R231" s="277"/>
      <c r="S231" s="277"/>
      <c r="T231" s="277"/>
      <c r="U231" s="277"/>
      <c r="V231" s="277"/>
      <c r="W231" s="277"/>
      <c r="X231" s="277"/>
      <c r="Y231" s="277"/>
      <c r="Z231" s="277"/>
      <c r="AA231" s="287"/>
      <c r="AB231" s="287"/>
      <c r="AC231" s="287"/>
      <c r="AD231" s="287"/>
      <c r="AE231" s="287"/>
      <c r="AF231" s="287"/>
      <c r="AG231" s="287"/>
      <c r="AJ231" s="304"/>
      <c r="AK231" s="304"/>
      <c r="AL231" s="304"/>
      <c r="AM231" s="304"/>
      <c r="AN231" s="304"/>
      <c r="AO231" s="304"/>
      <c r="AP231" s="304"/>
      <c r="AQ231" s="304"/>
      <c r="AR231" s="304"/>
      <c r="AS231" s="304"/>
      <c r="AT231" s="304"/>
      <c r="AU231" s="304"/>
      <c r="AV231" s="304"/>
      <c r="AW231" s="304"/>
      <c r="AX231" s="304"/>
      <c r="AY231" s="304"/>
      <c r="AZ231" s="304"/>
    </row>
    <row r="232" spans="1:52" ht="12">
      <c r="A232" s="317"/>
      <c r="B232" s="287"/>
      <c r="C232" s="287"/>
      <c r="D232" s="321" t="s">
        <v>764</v>
      </c>
      <c r="E232" s="320"/>
      <c r="F232" s="290" t="s">
        <v>803</v>
      </c>
      <c r="G232" s="290"/>
      <c r="H232" s="290"/>
      <c r="I232" s="290"/>
      <c r="J232" s="290"/>
      <c r="K232" s="290"/>
      <c r="L232" s="290"/>
      <c r="M232" s="290"/>
      <c r="N232" s="290"/>
      <c r="O232" s="290"/>
      <c r="P232" s="290"/>
      <c r="Q232" s="290"/>
      <c r="R232" s="290"/>
      <c r="S232" s="290"/>
      <c r="T232" s="290"/>
      <c r="U232" s="290"/>
      <c r="V232" s="290"/>
      <c r="W232" s="290"/>
      <c r="X232" s="290"/>
      <c r="Y232" s="290"/>
      <c r="Z232" s="290"/>
      <c r="AA232" s="290"/>
      <c r="AB232" s="290"/>
      <c r="AC232" s="287"/>
      <c r="AD232" s="287"/>
      <c r="AE232" s="287"/>
      <c r="AF232" s="287"/>
      <c r="AG232" s="287"/>
      <c r="AJ232" s="371">
        <f>IF(E234="","","入札")</f>
      </c>
      <c r="AO232" s="304"/>
      <c r="AP232" s="304"/>
      <c r="AQ232" s="304"/>
      <c r="AR232" s="304"/>
      <c r="AS232" s="304"/>
      <c r="AT232" s="304"/>
      <c r="AU232" s="304"/>
      <c r="AV232" s="304"/>
      <c r="AW232" s="304"/>
      <c r="AX232" s="304"/>
      <c r="AY232" s="304"/>
      <c r="AZ232" s="304"/>
    </row>
    <row r="233" spans="1:33" ht="12">
      <c r="A233" s="317"/>
      <c r="B233" s="290"/>
      <c r="C233" s="287"/>
      <c r="D233" s="319"/>
      <c r="E233" s="319"/>
      <c r="F233" s="319"/>
      <c r="G233" s="319"/>
      <c r="H233" s="319"/>
      <c r="I233" s="319"/>
      <c r="J233" s="319"/>
      <c r="K233" s="319"/>
      <c r="L233" s="319"/>
      <c r="M233" s="319"/>
      <c r="N233" s="319"/>
      <c r="O233" s="319"/>
      <c r="P233" s="319"/>
      <c r="Q233" s="319"/>
      <c r="R233" s="319"/>
      <c r="S233" s="319"/>
      <c r="T233" s="319"/>
      <c r="U233" s="319"/>
      <c r="V233" s="319"/>
      <c r="W233" s="319"/>
      <c r="X233" s="319"/>
      <c r="Y233" s="319"/>
      <c r="Z233" s="319"/>
      <c r="AA233" s="287"/>
      <c r="AB233" s="287"/>
      <c r="AC233" s="287"/>
      <c r="AD233" s="287"/>
      <c r="AE233" s="287"/>
      <c r="AF233" s="287"/>
      <c r="AG233" s="287"/>
    </row>
    <row r="234" spans="1:36" ht="12">
      <c r="A234" s="317"/>
      <c r="B234" s="287"/>
      <c r="C234" s="287"/>
      <c r="D234" s="319"/>
      <c r="E234" s="87"/>
      <c r="F234" s="277" t="s">
        <v>326</v>
      </c>
      <c r="G234" s="277"/>
      <c r="H234" s="277"/>
      <c r="I234" s="277"/>
      <c r="J234" s="277"/>
      <c r="K234" s="277"/>
      <c r="L234" s="277"/>
      <c r="M234" s="277"/>
      <c r="N234" s="277"/>
      <c r="O234" s="87"/>
      <c r="P234" s="277" t="s">
        <v>327</v>
      </c>
      <c r="Q234" s="277"/>
      <c r="R234" s="277"/>
      <c r="S234" s="277"/>
      <c r="T234" s="277"/>
      <c r="U234" s="277"/>
      <c r="V234" s="277"/>
      <c r="W234" s="277"/>
      <c r="X234" s="277"/>
      <c r="Y234" s="277"/>
      <c r="Z234" s="277"/>
      <c r="AA234" s="277"/>
      <c r="AB234" s="287"/>
      <c r="AC234" s="287"/>
      <c r="AD234" s="287"/>
      <c r="AE234" s="287"/>
      <c r="AF234" s="287"/>
      <c r="AG234" s="287"/>
      <c r="AJ234" s="371">
        <f>IF(O234="","","随意契約")</f>
      </c>
    </row>
    <row r="235" spans="1:38" ht="12">
      <c r="A235" s="317"/>
      <c r="B235" s="287"/>
      <c r="C235" s="287"/>
      <c r="D235" s="320"/>
      <c r="E235" s="290"/>
      <c r="F235" s="320"/>
      <c r="G235" s="320"/>
      <c r="H235" s="320"/>
      <c r="I235" s="320"/>
      <c r="J235" s="320"/>
      <c r="K235" s="320"/>
      <c r="L235" s="320"/>
      <c r="M235" s="320"/>
      <c r="N235" s="320"/>
      <c r="O235" s="287"/>
      <c r="P235" s="320"/>
      <c r="Q235" s="320"/>
      <c r="R235" s="320"/>
      <c r="S235" s="320"/>
      <c r="T235" s="320"/>
      <c r="U235" s="320"/>
      <c r="V235" s="320"/>
      <c r="W235" s="320"/>
      <c r="X235" s="320"/>
      <c r="Y235" s="320"/>
      <c r="Z235" s="320"/>
      <c r="AA235" s="320"/>
      <c r="AB235" s="287"/>
      <c r="AC235" s="287"/>
      <c r="AD235" s="287"/>
      <c r="AE235" s="287"/>
      <c r="AF235" s="287"/>
      <c r="AG235" s="287"/>
      <c r="AL235" s="272" t="s">
        <v>906</v>
      </c>
    </row>
    <row r="236" spans="1:40" ht="12">
      <c r="A236" s="317"/>
      <c r="B236" s="287"/>
      <c r="C236" s="287"/>
      <c r="D236" s="319"/>
      <c r="E236" s="87"/>
      <c r="F236" s="277" t="s">
        <v>349</v>
      </c>
      <c r="G236" s="277"/>
      <c r="H236" s="277"/>
      <c r="I236" s="277"/>
      <c r="J236" s="277"/>
      <c r="K236" s="277"/>
      <c r="L236" s="277"/>
      <c r="M236" s="277"/>
      <c r="N236" s="277"/>
      <c r="O236" s="287"/>
      <c r="P236" s="277"/>
      <c r="Q236" s="287"/>
      <c r="R236" s="287"/>
      <c r="S236" s="287"/>
      <c r="T236" s="287"/>
      <c r="U236" s="287"/>
      <c r="V236" s="287"/>
      <c r="W236" s="287"/>
      <c r="X236" s="287"/>
      <c r="Y236" s="287"/>
      <c r="Z236" s="287"/>
      <c r="AA236" s="287"/>
      <c r="AB236" s="287"/>
      <c r="AC236" s="287"/>
      <c r="AD236" s="287"/>
      <c r="AE236" s="287"/>
      <c r="AF236" s="287"/>
      <c r="AG236" s="287"/>
      <c r="AJ236" s="371">
        <f>IF(E236="","","その他")</f>
      </c>
      <c r="AL236" s="419">
        <f>AJ232&amp;AJ234&amp;AJ236</f>
      </c>
      <c r="AM236" s="420"/>
      <c r="AN236" s="421"/>
    </row>
    <row r="237" spans="1:33" ht="12">
      <c r="A237" s="317"/>
      <c r="B237" s="287"/>
      <c r="C237" s="287"/>
      <c r="D237" s="319"/>
      <c r="E237" s="319"/>
      <c r="F237" s="277"/>
      <c r="G237" s="277"/>
      <c r="H237" s="277"/>
      <c r="I237" s="277"/>
      <c r="J237" s="277"/>
      <c r="K237" s="277"/>
      <c r="L237" s="277"/>
      <c r="M237" s="277"/>
      <c r="N237" s="277"/>
      <c r="O237" s="287"/>
      <c r="P237" s="277"/>
      <c r="Q237" s="287"/>
      <c r="R237" s="287"/>
      <c r="S237" s="287"/>
      <c r="T237" s="287"/>
      <c r="U237" s="287"/>
      <c r="V237" s="287"/>
      <c r="W237" s="287"/>
      <c r="X237" s="287"/>
      <c r="Y237" s="287"/>
      <c r="Z237" s="287"/>
      <c r="AA237" s="287"/>
      <c r="AB237" s="287"/>
      <c r="AC237" s="287"/>
      <c r="AD237" s="287"/>
      <c r="AE237" s="287"/>
      <c r="AF237" s="287"/>
      <c r="AG237" s="287"/>
    </row>
    <row r="238" spans="1:33" ht="12">
      <c r="A238" s="317"/>
      <c r="B238" s="287"/>
      <c r="C238" s="287"/>
      <c r="D238" s="321" t="s">
        <v>765</v>
      </c>
      <c r="E238" s="319"/>
      <c r="F238" s="357" t="s">
        <v>830</v>
      </c>
      <c r="G238" s="277"/>
      <c r="H238" s="277"/>
      <c r="I238" s="277"/>
      <c r="J238" s="277"/>
      <c r="K238" s="277"/>
      <c r="L238" s="277"/>
      <c r="M238" s="277"/>
      <c r="N238" s="277"/>
      <c r="O238" s="287"/>
      <c r="P238" s="277"/>
      <c r="Q238" s="287"/>
      <c r="R238" s="287"/>
      <c r="S238" s="287"/>
      <c r="T238" s="287"/>
      <c r="U238" s="287"/>
      <c r="V238" s="287"/>
      <c r="W238" s="287"/>
      <c r="X238" s="287"/>
      <c r="Y238" s="287"/>
      <c r="Z238" s="287"/>
      <c r="AA238" s="287"/>
      <c r="AB238" s="287"/>
      <c r="AC238" s="287"/>
      <c r="AD238" s="287"/>
      <c r="AE238" s="287"/>
      <c r="AF238" s="287"/>
      <c r="AG238" s="287"/>
    </row>
    <row r="239" spans="1:33" ht="12">
      <c r="A239" s="317"/>
      <c r="B239" s="287"/>
      <c r="C239" s="287"/>
      <c r="D239" s="321"/>
      <c r="E239" s="319"/>
      <c r="F239" s="277"/>
      <c r="G239" s="277"/>
      <c r="H239" s="277"/>
      <c r="I239" s="277"/>
      <c r="J239" s="277"/>
      <c r="K239" s="277"/>
      <c r="L239" s="277"/>
      <c r="M239" s="277"/>
      <c r="N239" s="277"/>
      <c r="O239" s="287"/>
      <c r="P239" s="277"/>
      <c r="Q239" s="287"/>
      <c r="R239" s="287"/>
      <c r="S239" s="287"/>
      <c r="T239" s="287"/>
      <c r="U239" s="287"/>
      <c r="V239" s="287"/>
      <c r="W239" s="287"/>
      <c r="X239" s="287"/>
      <c r="Y239" s="287"/>
      <c r="Z239" s="287"/>
      <c r="AA239" s="287"/>
      <c r="AB239" s="287"/>
      <c r="AC239" s="287"/>
      <c r="AD239" s="287"/>
      <c r="AE239" s="287"/>
      <c r="AF239" s="287"/>
      <c r="AG239" s="287"/>
    </row>
    <row r="240" spans="1:33" ht="12">
      <c r="A240" s="317"/>
      <c r="B240" s="287"/>
      <c r="C240" s="287"/>
      <c r="D240" s="321"/>
      <c r="E240" s="332"/>
      <c r="F240" s="277" t="s">
        <v>707</v>
      </c>
      <c r="G240" s="277"/>
      <c r="H240" s="277"/>
      <c r="I240" s="277"/>
      <c r="J240" s="277"/>
      <c r="K240" s="277"/>
      <c r="L240" s="277"/>
      <c r="M240" s="277"/>
      <c r="N240" s="277"/>
      <c r="O240" s="332"/>
      <c r="P240" s="277" t="s">
        <v>708</v>
      </c>
      <c r="Q240" s="277"/>
      <c r="R240" s="277"/>
      <c r="S240" s="277"/>
      <c r="T240" s="277"/>
      <c r="U240" s="277"/>
      <c r="V240" s="277"/>
      <c r="W240" s="277"/>
      <c r="X240" s="277"/>
      <c r="Y240" s="277"/>
      <c r="Z240" s="277"/>
      <c r="AA240" s="277"/>
      <c r="AB240" s="287"/>
      <c r="AC240" s="287"/>
      <c r="AD240" s="287"/>
      <c r="AE240" s="287"/>
      <c r="AF240" s="287"/>
      <c r="AG240" s="287"/>
    </row>
    <row r="241" spans="1:33" ht="12">
      <c r="A241" s="317"/>
      <c r="B241" s="287"/>
      <c r="C241" s="287"/>
      <c r="D241" s="321"/>
      <c r="E241" s="330"/>
      <c r="F241" s="277"/>
      <c r="G241" s="277"/>
      <c r="H241" s="277"/>
      <c r="I241" s="277"/>
      <c r="J241" s="277"/>
      <c r="K241" s="277"/>
      <c r="L241" s="277"/>
      <c r="M241" s="277"/>
      <c r="N241" s="277"/>
      <c r="O241" s="330"/>
      <c r="P241" s="277"/>
      <c r="Q241" s="287" t="s">
        <v>709</v>
      </c>
      <c r="R241" s="287"/>
      <c r="S241" s="287"/>
      <c r="T241" s="446"/>
      <c r="U241" s="447"/>
      <c r="V241" s="447"/>
      <c r="W241" s="447"/>
      <c r="X241" s="447"/>
      <c r="Y241" s="447"/>
      <c r="Z241" s="447"/>
      <c r="AA241" s="447"/>
      <c r="AB241" s="447"/>
      <c r="AC241" s="447"/>
      <c r="AD241" s="447"/>
      <c r="AE241" s="448"/>
      <c r="AF241" s="287" t="s">
        <v>234</v>
      </c>
      <c r="AG241" s="287"/>
    </row>
    <row r="242" spans="1:33" ht="12">
      <c r="A242" s="317"/>
      <c r="B242" s="287"/>
      <c r="C242" s="287"/>
      <c r="D242" s="321"/>
      <c r="E242" s="330"/>
      <c r="F242" s="277"/>
      <c r="G242" s="277"/>
      <c r="H242" s="277"/>
      <c r="I242" s="277"/>
      <c r="J242" s="277"/>
      <c r="K242" s="277"/>
      <c r="L242" s="277"/>
      <c r="M242" s="277"/>
      <c r="N242" s="277"/>
      <c r="O242" s="330"/>
      <c r="P242" s="277"/>
      <c r="Q242" s="287"/>
      <c r="R242" s="287"/>
      <c r="S242" s="287"/>
      <c r="T242" s="287"/>
      <c r="U242" s="330"/>
      <c r="V242" s="330"/>
      <c r="W242" s="330"/>
      <c r="X242" s="330"/>
      <c r="Y242" s="330"/>
      <c r="Z242" s="330"/>
      <c r="AA242" s="330"/>
      <c r="AB242" s="330"/>
      <c r="AC242" s="330"/>
      <c r="AD242" s="287"/>
      <c r="AE242" s="287"/>
      <c r="AF242" s="287"/>
      <c r="AG242" s="287"/>
    </row>
    <row r="243" spans="1:36" ht="12">
      <c r="A243" s="317"/>
      <c r="B243" s="287"/>
      <c r="C243" s="287"/>
      <c r="D243" s="321" t="s">
        <v>766</v>
      </c>
      <c r="E243" s="320"/>
      <c r="F243" s="331" t="s">
        <v>767</v>
      </c>
      <c r="G243" s="331"/>
      <c r="H243" s="331"/>
      <c r="I243" s="331"/>
      <c r="J243" s="331"/>
      <c r="K243" s="331"/>
      <c r="L243" s="331"/>
      <c r="M243" s="331"/>
      <c r="N243" s="331"/>
      <c r="O243" s="331"/>
      <c r="P243" s="331"/>
      <c r="Q243" s="331"/>
      <c r="R243" s="331"/>
      <c r="S243" s="331"/>
      <c r="T243" s="331"/>
      <c r="U243" s="331"/>
      <c r="V243" s="331"/>
      <c r="W243" s="331"/>
      <c r="X243" s="331"/>
      <c r="Y243" s="331"/>
      <c r="Z243" s="331"/>
      <c r="AA243" s="331"/>
      <c r="AB243" s="331"/>
      <c r="AC243" s="287"/>
      <c r="AD243" s="287"/>
      <c r="AE243" s="287"/>
      <c r="AF243" s="287"/>
      <c r="AG243" s="287"/>
      <c r="AJ243" s="371">
        <f>IF(E245="","","燃料費等調整単価")</f>
      </c>
    </row>
    <row r="244" spans="1:33" ht="12">
      <c r="A244" s="317"/>
      <c r="B244" s="287"/>
      <c r="C244" s="287"/>
      <c r="D244" s="319"/>
      <c r="E244" s="319"/>
      <c r="F244" s="319"/>
      <c r="G244" s="319"/>
      <c r="H244" s="319"/>
      <c r="I244" s="319"/>
      <c r="J244" s="319"/>
      <c r="K244" s="319"/>
      <c r="L244" s="319"/>
      <c r="M244" s="319"/>
      <c r="N244" s="319"/>
      <c r="O244" s="319"/>
      <c r="P244" s="319"/>
      <c r="Q244" s="319"/>
      <c r="R244" s="319"/>
      <c r="S244" s="319"/>
      <c r="T244" s="319"/>
      <c r="U244" s="319"/>
      <c r="V244" s="319"/>
      <c r="W244" s="319"/>
      <c r="X244" s="319"/>
      <c r="Y244" s="319"/>
      <c r="Z244" s="319"/>
      <c r="AA244" s="287"/>
      <c r="AB244" s="287"/>
      <c r="AC244" s="287"/>
      <c r="AD244" s="287"/>
      <c r="AE244" s="287"/>
      <c r="AF244" s="287"/>
      <c r="AG244" s="287"/>
    </row>
    <row r="245" spans="1:36" ht="12">
      <c r="A245" s="317"/>
      <c r="B245" s="287"/>
      <c r="C245" s="287"/>
      <c r="D245" s="319"/>
      <c r="E245" s="332"/>
      <c r="F245" s="277" t="s">
        <v>710</v>
      </c>
      <c r="G245" s="277"/>
      <c r="H245" s="277"/>
      <c r="I245" s="277"/>
      <c r="J245" s="277"/>
      <c r="K245" s="277"/>
      <c r="L245" s="277"/>
      <c r="M245" s="277"/>
      <c r="N245" s="277"/>
      <c r="O245" s="332"/>
      <c r="P245" s="277" t="s">
        <v>711</v>
      </c>
      <c r="Q245" s="277"/>
      <c r="R245" s="277"/>
      <c r="S245" s="277"/>
      <c r="T245" s="277"/>
      <c r="U245" s="277"/>
      <c r="V245" s="277"/>
      <c r="W245" s="277"/>
      <c r="X245" s="277"/>
      <c r="Y245" s="277"/>
      <c r="Z245" s="277"/>
      <c r="AA245" s="277"/>
      <c r="AB245" s="287"/>
      <c r="AC245" s="287"/>
      <c r="AD245" s="287"/>
      <c r="AE245" s="287"/>
      <c r="AF245" s="287"/>
      <c r="AG245" s="287"/>
      <c r="AJ245" s="371">
        <f>IF(O245="","","燃料価格調整項のみ")</f>
      </c>
    </row>
    <row r="246" spans="1:38" ht="12">
      <c r="A246" s="317"/>
      <c r="B246" s="287"/>
      <c r="C246" s="287"/>
      <c r="D246" s="320"/>
      <c r="E246" s="331"/>
      <c r="F246" s="320"/>
      <c r="G246" s="320"/>
      <c r="H246" s="320"/>
      <c r="I246" s="320"/>
      <c r="J246" s="320"/>
      <c r="K246" s="320"/>
      <c r="L246" s="320"/>
      <c r="M246" s="320"/>
      <c r="N246" s="320"/>
      <c r="O246" s="287"/>
      <c r="P246" s="320"/>
      <c r="Q246" s="320"/>
      <c r="R246" s="320"/>
      <c r="S246" s="320"/>
      <c r="T246" s="320"/>
      <c r="U246" s="320"/>
      <c r="V246" s="320"/>
      <c r="W246" s="320"/>
      <c r="X246" s="320"/>
      <c r="Y246" s="320"/>
      <c r="Z246" s="320"/>
      <c r="AA246" s="320"/>
      <c r="AB246" s="287"/>
      <c r="AC246" s="287"/>
      <c r="AD246" s="287"/>
      <c r="AE246" s="287"/>
      <c r="AF246" s="287"/>
      <c r="AG246" s="287"/>
      <c r="AL246" s="272" t="s">
        <v>906</v>
      </c>
    </row>
    <row r="247" spans="1:40" ht="12">
      <c r="A247" s="317"/>
      <c r="B247" s="287"/>
      <c r="C247" s="287"/>
      <c r="D247" s="319"/>
      <c r="E247" s="332"/>
      <c r="F247" s="277" t="s">
        <v>712</v>
      </c>
      <c r="G247" s="277"/>
      <c r="H247" s="277"/>
      <c r="I247" s="277"/>
      <c r="J247" s="277"/>
      <c r="K247" s="277"/>
      <c r="L247" s="277"/>
      <c r="M247" s="277"/>
      <c r="N247" s="277"/>
      <c r="O247" s="332"/>
      <c r="P247" s="277" t="s">
        <v>713</v>
      </c>
      <c r="Q247" s="287"/>
      <c r="R247" s="287"/>
      <c r="S247" s="287"/>
      <c r="T247" s="287"/>
      <c r="U247" s="287"/>
      <c r="V247" s="287"/>
      <c r="W247" s="287"/>
      <c r="X247" s="287"/>
      <c r="Y247" s="287"/>
      <c r="Z247" s="287"/>
      <c r="AA247" s="287"/>
      <c r="AB247" s="287"/>
      <c r="AC247" s="287"/>
      <c r="AD247" s="287"/>
      <c r="AE247" s="287"/>
      <c r="AF247" s="287"/>
      <c r="AG247" s="287"/>
      <c r="AJ247" s="371">
        <f>IF(E247="","","市場価格調整項のみ")</f>
      </c>
      <c r="AL247" s="419">
        <f>AJ243&amp;AJ245&amp;AJ247&amp;AJ249</f>
      </c>
      <c r="AM247" s="420"/>
      <c r="AN247" s="421"/>
    </row>
    <row r="248" spans="1:35" ht="12">
      <c r="A248" s="317"/>
      <c r="B248" s="345"/>
      <c r="C248" s="345"/>
      <c r="D248" s="319"/>
      <c r="E248" s="344"/>
      <c r="F248" s="277"/>
      <c r="G248" s="277"/>
      <c r="H248" s="277"/>
      <c r="I248" s="277"/>
      <c r="J248" s="277"/>
      <c r="K248" s="277"/>
      <c r="L248" s="277"/>
      <c r="M248" s="277"/>
      <c r="N248" s="277"/>
      <c r="O248" s="344"/>
      <c r="P248" s="277"/>
      <c r="Q248" s="345"/>
      <c r="R248" s="345"/>
      <c r="S248" s="345"/>
      <c r="T248" s="345"/>
      <c r="U248" s="345"/>
      <c r="V248" s="345"/>
      <c r="W248" s="345"/>
      <c r="X248" s="345"/>
      <c r="Y248" s="345"/>
      <c r="Z248" s="345"/>
      <c r="AA248" s="345"/>
      <c r="AB248" s="345"/>
      <c r="AC248" s="345"/>
      <c r="AD248" s="345"/>
      <c r="AE248" s="345"/>
      <c r="AF248" s="345"/>
      <c r="AG248" s="345"/>
      <c r="AH248" s="345"/>
      <c r="AI248" s="345"/>
    </row>
    <row r="249" spans="1:36" ht="12">
      <c r="A249" s="317"/>
      <c r="B249" s="287"/>
      <c r="C249" s="287"/>
      <c r="D249" s="321" t="s">
        <v>768</v>
      </c>
      <c r="E249" s="320"/>
      <c r="F249" s="331" t="s">
        <v>798</v>
      </c>
      <c r="G249" s="331"/>
      <c r="H249" s="331"/>
      <c r="I249" s="331"/>
      <c r="J249" s="331"/>
      <c r="K249" s="331"/>
      <c r="L249" s="331"/>
      <c r="M249" s="331"/>
      <c r="N249" s="331"/>
      <c r="O249" s="331"/>
      <c r="P249" s="331"/>
      <c r="Q249" s="331"/>
      <c r="R249" s="331"/>
      <c r="S249" s="331"/>
      <c r="T249" s="331"/>
      <c r="U249" s="331"/>
      <c r="V249" s="331"/>
      <c r="W249" s="331"/>
      <c r="X249" s="331"/>
      <c r="Y249" s="331"/>
      <c r="Z249" s="331"/>
      <c r="AA249" s="331"/>
      <c r="AB249" s="331"/>
      <c r="AC249" s="287"/>
      <c r="AD249" s="287"/>
      <c r="AE249" s="287"/>
      <c r="AF249" s="287"/>
      <c r="AG249" s="287"/>
      <c r="AJ249" s="371">
        <f>IF(O247="","","採用なし")</f>
      </c>
    </row>
    <row r="250" spans="1:33" ht="12">
      <c r="A250" s="317"/>
      <c r="B250" s="287"/>
      <c r="C250" s="287"/>
      <c r="D250" s="319"/>
      <c r="E250" s="319"/>
      <c r="F250" s="319"/>
      <c r="G250" s="319"/>
      <c r="H250" s="319"/>
      <c r="I250" s="319"/>
      <c r="J250" s="319"/>
      <c r="K250" s="319"/>
      <c r="L250" s="319"/>
      <c r="M250" s="319"/>
      <c r="N250" s="319"/>
      <c r="O250" s="319"/>
      <c r="P250" s="319"/>
      <c r="Q250" s="319"/>
      <c r="R250" s="319"/>
      <c r="S250" s="319"/>
      <c r="T250" s="319"/>
      <c r="U250" s="319"/>
      <c r="V250" s="319"/>
      <c r="W250" s="319"/>
      <c r="X250" s="319"/>
      <c r="Y250" s="319"/>
      <c r="Z250" s="319"/>
      <c r="AA250" s="287"/>
      <c r="AB250" s="287"/>
      <c r="AC250" s="287"/>
      <c r="AD250" s="287"/>
      <c r="AE250" s="287"/>
      <c r="AF250" s="287"/>
      <c r="AG250" s="287"/>
    </row>
    <row r="251" spans="1:33" ht="12">
      <c r="A251" s="317"/>
      <c r="B251" s="287"/>
      <c r="C251" s="287"/>
      <c r="D251" s="319"/>
      <c r="E251" s="332"/>
      <c r="F251" s="277" t="s">
        <v>715</v>
      </c>
      <c r="G251" s="277"/>
      <c r="H251" s="277"/>
      <c r="I251" s="277"/>
      <c r="J251" s="277"/>
      <c r="K251" s="277"/>
      <c r="L251" s="277"/>
      <c r="M251" s="277"/>
      <c r="N251" s="277"/>
      <c r="O251" s="332"/>
      <c r="P251" s="277" t="s">
        <v>716</v>
      </c>
      <c r="Q251" s="277"/>
      <c r="R251" s="277"/>
      <c r="S251" s="277"/>
      <c r="T251" s="277"/>
      <c r="U251" s="277"/>
      <c r="V251" s="277"/>
      <c r="W251" s="277"/>
      <c r="X251" s="277"/>
      <c r="Y251" s="277"/>
      <c r="Z251" s="277"/>
      <c r="AA251" s="277"/>
      <c r="AB251" s="287"/>
      <c r="AC251" s="287"/>
      <c r="AD251" s="287"/>
      <c r="AE251" s="287"/>
      <c r="AF251" s="287"/>
      <c r="AG251" s="287"/>
    </row>
    <row r="252" spans="1:33" ht="12">
      <c r="A252" s="317"/>
      <c r="B252" s="287"/>
      <c r="C252" s="287"/>
      <c r="D252" s="320"/>
      <c r="E252" s="331"/>
      <c r="F252" s="320"/>
      <c r="G252" s="320"/>
      <c r="H252" s="320"/>
      <c r="I252" s="320"/>
      <c r="J252" s="320"/>
      <c r="K252" s="320"/>
      <c r="L252" s="320"/>
      <c r="M252" s="320"/>
      <c r="N252" s="320"/>
      <c r="O252" s="287"/>
      <c r="P252" s="320"/>
      <c r="Q252" s="320"/>
      <c r="R252" s="320"/>
      <c r="S252" s="320"/>
      <c r="T252" s="320"/>
      <c r="U252" s="320"/>
      <c r="V252" s="320"/>
      <c r="W252" s="320"/>
      <c r="X252" s="320"/>
      <c r="Y252" s="320"/>
      <c r="Z252" s="320"/>
      <c r="AA252" s="320"/>
      <c r="AB252" s="287"/>
      <c r="AC252" s="287"/>
      <c r="AD252" s="287"/>
      <c r="AE252" s="287"/>
      <c r="AF252" s="287"/>
      <c r="AG252" s="287"/>
    </row>
    <row r="253" spans="1:33" ht="12">
      <c r="A253" s="317"/>
      <c r="B253" s="287"/>
      <c r="C253" s="287"/>
      <c r="D253" s="319"/>
      <c r="E253" s="332"/>
      <c r="F253" s="277" t="s">
        <v>831</v>
      </c>
      <c r="G253" s="277"/>
      <c r="H253" s="277"/>
      <c r="I253" s="277"/>
      <c r="J253" s="277"/>
      <c r="K253" s="277"/>
      <c r="L253" s="277"/>
      <c r="M253" s="277"/>
      <c r="N253" s="277"/>
      <c r="O253" s="332"/>
      <c r="P253" s="277" t="s">
        <v>809</v>
      </c>
      <c r="Q253" s="287"/>
      <c r="R253" s="287"/>
      <c r="S253" s="287"/>
      <c r="T253" s="287"/>
      <c r="U253" s="287"/>
      <c r="V253" s="287"/>
      <c r="W253" s="287"/>
      <c r="X253" s="287"/>
      <c r="Y253" s="287"/>
      <c r="Z253" s="287"/>
      <c r="AA253" s="287"/>
      <c r="AB253" s="287"/>
      <c r="AC253" s="287"/>
      <c r="AD253" s="287"/>
      <c r="AE253" s="287"/>
      <c r="AF253" s="287"/>
      <c r="AG253" s="287"/>
    </row>
    <row r="254" spans="1:35" ht="12">
      <c r="A254" s="317"/>
      <c r="B254" s="345"/>
      <c r="C254" s="345"/>
      <c r="D254" s="319"/>
      <c r="E254" s="351"/>
      <c r="F254" s="277"/>
      <c r="G254" s="277"/>
      <c r="H254" s="277"/>
      <c r="I254" s="277"/>
      <c r="J254" s="277"/>
      <c r="K254" s="277"/>
      <c r="L254" s="277"/>
      <c r="M254" s="277"/>
      <c r="N254" s="277"/>
      <c r="O254" s="351"/>
      <c r="P254" s="277"/>
      <c r="Q254" s="345"/>
      <c r="R254" s="345"/>
      <c r="S254" s="345"/>
      <c r="T254" s="345"/>
      <c r="U254" s="345"/>
      <c r="V254" s="345"/>
      <c r="W254" s="345"/>
      <c r="X254" s="345"/>
      <c r="Y254" s="345"/>
      <c r="Z254" s="345"/>
      <c r="AA254" s="345"/>
      <c r="AB254" s="345"/>
      <c r="AC254" s="345"/>
      <c r="AD254" s="345"/>
      <c r="AE254" s="345"/>
      <c r="AF254" s="345"/>
      <c r="AG254" s="345"/>
      <c r="AH254" s="345"/>
      <c r="AI254" s="345"/>
    </row>
    <row r="255" spans="1:35" ht="12">
      <c r="A255" s="317"/>
      <c r="B255" s="345"/>
      <c r="C255" s="345"/>
      <c r="D255" s="319"/>
      <c r="E255" s="349"/>
      <c r="F255" s="277" t="s">
        <v>812</v>
      </c>
      <c r="G255" s="277"/>
      <c r="H255" s="277"/>
      <c r="I255" s="277"/>
      <c r="J255" s="348" t="s">
        <v>807</v>
      </c>
      <c r="K255" s="440"/>
      <c r="L255" s="441"/>
      <c r="M255" s="441"/>
      <c r="N255" s="441"/>
      <c r="O255" s="441"/>
      <c r="P255" s="442"/>
      <c r="Q255" s="350" t="s">
        <v>234</v>
      </c>
      <c r="R255" s="350"/>
      <c r="S255" s="345"/>
      <c r="T255" s="345"/>
      <c r="U255" s="345"/>
      <c r="V255" s="345"/>
      <c r="W255" s="345"/>
      <c r="X255" s="345"/>
      <c r="Y255" s="345"/>
      <c r="Z255" s="345"/>
      <c r="AA255" s="345"/>
      <c r="AB255" s="345"/>
      <c r="AC255" s="345"/>
      <c r="AD255" s="345"/>
      <c r="AE255" s="345"/>
      <c r="AF255" s="345"/>
      <c r="AG255" s="345"/>
      <c r="AH255" s="345"/>
      <c r="AI255" s="345"/>
    </row>
    <row r="256" spans="1:35" ht="12">
      <c r="A256" s="317"/>
      <c r="B256" s="345"/>
      <c r="C256" s="345"/>
      <c r="D256" s="319"/>
      <c r="E256" s="351"/>
      <c r="F256" s="277"/>
      <c r="G256" s="277"/>
      <c r="H256" s="277"/>
      <c r="I256" s="277"/>
      <c r="J256" s="277"/>
      <c r="K256" s="277"/>
      <c r="L256" s="277"/>
      <c r="M256" s="277"/>
      <c r="N256" s="277"/>
      <c r="O256" s="351"/>
      <c r="P256" s="277"/>
      <c r="Q256" s="345"/>
      <c r="R256" s="345"/>
      <c r="S256" s="345"/>
      <c r="T256" s="345"/>
      <c r="U256" s="345"/>
      <c r="V256" s="345"/>
      <c r="W256" s="345"/>
      <c r="X256" s="345"/>
      <c r="Y256" s="345"/>
      <c r="Z256" s="345"/>
      <c r="AA256" s="345"/>
      <c r="AB256" s="345"/>
      <c r="AC256" s="345"/>
      <c r="AD256" s="345"/>
      <c r="AE256" s="345"/>
      <c r="AF256" s="345"/>
      <c r="AG256" s="345"/>
      <c r="AH256" s="345"/>
      <c r="AI256" s="345"/>
    </row>
    <row r="257" spans="1:35" ht="12">
      <c r="A257" s="317"/>
      <c r="B257" s="345"/>
      <c r="C257" s="345" t="s">
        <v>828</v>
      </c>
      <c r="D257" s="319"/>
      <c r="E257" s="351"/>
      <c r="F257" s="277"/>
      <c r="G257" s="277"/>
      <c r="H257" s="277"/>
      <c r="I257" s="277"/>
      <c r="J257" s="277"/>
      <c r="K257" s="277"/>
      <c r="L257" s="277"/>
      <c r="M257" s="277"/>
      <c r="N257" s="277"/>
      <c r="O257" s="351"/>
      <c r="P257" s="277"/>
      <c r="Q257" s="345"/>
      <c r="R257" s="345"/>
      <c r="S257" s="345"/>
      <c r="T257" s="345"/>
      <c r="U257" s="345"/>
      <c r="V257" s="345"/>
      <c r="W257" s="345"/>
      <c r="X257" s="345"/>
      <c r="Y257" s="345"/>
      <c r="Z257" s="345"/>
      <c r="AA257" s="345"/>
      <c r="AB257" s="345"/>
      <c r="AC257" s="345"/>
      <c r="AD257" s="345"/>
      <c r="AE257" s="345"/>
      <c r="AF257" s="345"/>
      <c r="AG257" s="345"/>
      <c r="AH257" s="345"/>
      <c r="AI257" s="345"/>
    </row>
    <row r="258" spans="1:33" ht="12">
      <c r="A258" s="317"/>
      <c r="B258" s="287"/>
      <c r="C258" s="287"/>
      <c r="D258" s="319"/>
      <c r="E258" s="330"/>
      <c r="F258" s="277"/>
      <c r="G258" s="277"/>
      <c r="H258" s="277"/>
      <c r="I258" s="277"/>
      <c r="J258" s="277"/>
      <c r="K258" s="277"/>
      <c r="L258" s="277"/>
      <c r="M258" s="277"/>
      <c r="N258" s="277"/>
      <c r="O258" s="330"/>
      <c r="P258" s="277"/>
      <c r="Q258" s="287"/>
      <c r="R258" s="287"/>
      <c r="S258" s="287"/>
      <c r="T258" s="287"/>
      <c r="U258" s="287"/>
      <c r="V258" s="287"/>
      <c r="W258" s="287"/>
      <c r="X258" s="287"/>
      <c r="Y258" s="287"/>
      <c r="Z258" s="287"/>
      <c r="AA258" s="287"/>
      <c r="AB258" s="287"/>
      <c r="AC258" s="287"/>
      <c r="AD258" s="287"/>
      <c r="AE258" s="287"/>
      <c r="AF258" s="287"/>
      <c r="AG258" s="287"/>
    </row>
    <row r="259" spans="1:33" ht="12">
      <c r="A259" s="317"/>
      <c r="B259" s="287"/>
      <c r="C259" s="287"/>
      <c r="D259" s="321" t="s">
        <v>769</v>
      </c>
      <c r="E259" s="320"/>
      <c r="F259" s="331" t="s">
        <v>832</v>
      </c>
      <c r="G259" s="331"/>
      <c r="H259" s="331"/>
      <c r="I259" s="331"/>
      <c r="J259" s="331"/>
      <c r="K259" s="331"/>
      <c r="L259" s="331"/>
      <c r="M259" s="331"/>
      <c r="N259" s="331"/>
      <c r="O259" s="331"/>
      <c r="P259" s="331"/>
      <c r="Q259" s="331"/>
      <c r="R259" s="331"/>
      <c r="S259" s="331"/>
      <c r="T259" s="331"/>
      <c r="U259" s="331"/>
      <c r="V259" s="331"/>
      <c r="W259" s="331"/>
      <c r="X259" s="331"/>
      <c r="Y259" s="331"/>
      <c r="Z259" s="331"/>
      <c r="AA259" s="331"/>
      <c r="AB259" s="331"/>
      <c r="AC259" s="287"/>
      <c r="AD259" s="287"/>
      <c r="AE259" s="287"/>
      <c r="AF259" s="287"/>
      <c r="AG259" s="287"/>
    </row>
    <row r="260" spans="1:33" ht="12">
      <c r="A260" s="317"/>
      <c r="B260" s="287"/>
      <c r="C260" s="287"/>
      <c r="D260" s="319"/>
      <c r="E260" s="319"/>
      <c r="F260" s="319"/>
      <c r="G260" s="319"/>
      <c r="H260" s="319"/>
      <c r="I260" s="319"/>
      <c r="J260" s="319"/>
      <c r="K260" s="319"/>
      <c r="L260" s="319"/>
      <c r="M260" s="319"/>
      <c r="N260" s="319"/>
      <c r="O260" s="319"/>
      <c r="P260" s="319"/>
      <c r="Q260" s="319"/>
      <c r="R260" s="319"/>
      <c r="S260" s="319"/>
      <c r="T260" s="319"/>
      <c r="U260" s="319"/>
      <c r="V260" s="319"/>
      <c r="W260" s="319"/>
      <c r="X260" s="319"/>
      <c r="Y260" s="319"/>
      <c r="Z260" s="319"/>
      <c r="AA260" s="287"/>
      <c r="AB260" s="287"/>
      <c r="AC260" s="287"/>
      <c r="AD260" s="287"/>
      <c r="AE260" s="287"/>
      <c r="AF260" s="287"/>
      <c r="AG260" s="287"/>
    </row>
    <row r="261" spans="1:36" ht="12">
      <c r="A261" s="317"/>
      <c r="B261" s="287"/>
      <c r="C261" s="287"/>
      <c r="D261" s="319"/>
      <c r="E261" s="332"/>
      <c r="F261" s="277" t="s">
        <v>833</v>
      </c>
      <c r="G261" s="277"/>
      <c r="H261" s="277"/>
      <c r="I261" s="277"/>
      <c r="J261" s="277"/>
      <c r="K261" s="277"/>
      <c r="L261" s="277"/>
      <c r="M261" s="277"/>
      <c r="N261" s="277"/>
      <c r="O261" s="319"/>
      <c r="P261" s="277"/>
      <c r="Q261" s="277"/>
      <c r="R261" s="277"/>
      <c r="S261" s="354"/>
      <c r="T261" s="277" t="s">
        <v>834</v>
      </c>
      <c r="U261" s="277"/>
      <c r="V261" s="277"/>
      <c r="W261" s="319"/>
      <c r="X261" s="319"/>
      <c r="Y261" s="319"/>
      <c r="Z261" s="319"/>
      <c r="AA261" s="339"/>
      <c r="AB261" s="287"/>
      <c r="AC261" s="287"/>
      <c r="AD261" s="287"/>
      <c r="AE261" s="287"/>
      <c r="AF261" s="287"/>
      <c r="AG261" s="287"/>
      <c r="AJ261" s="371">
        <f>IF(E261="","","新規利用")</f>
      </c>
    </row>
    <row r="262" spans="1:38" ht="12">
      <c r="A262" s="317"/>
      <c r="B262" s="345"/>
      <c r="C262" s="345"/>
      <c r="D262" s="319"/>
      <c r="E262" s="353"/>
      <c r="F262" s="277"/>
      <c r="G262" s="277"/>
      <c r="H262" s="277"/>
      <c r="I262" s="277"/>
      <c r="J262" s="277"/>
      <c r="K262" s="277"/>
      <c r="L262" s="277"/>
      <c r="M262" s="277"/>
      <c r="N262" s="277"/>
      <c r="O262" s="319"/>
      <c r="P262" s="277"/>
      <c r="Q262" s="277"/>
      <c r="R262" s="277"/>
      <c r="S262" s="353"/>
      <c r="T262" s="277"/>
      <c r="U262" s="277"/>
      <c r="V262" s="277"/>
      <c r="W262" s="319"/>
      <c r="X262" s="319"/>
      <c r="Y262" s="319"/>
      <c r="Z262" s="319"/>
      <c r="AA262" s="345"/>
      <c r="AB262" s="345"/>
      <c r="AC262" s="345"/>
      <c r="AD262" s="345"/>
      <c r="AE262" s="345"/>
      <c r="AF262" s="345"/>
      <c r="AG262" s="345"/>
      <c r="AH262" s="345"/>
      <c r="AI262" s="345"/>
      <c r="AL262" s="272" t="s">
        <v>906</v>
      </c>
    </row>
    <row r="263" spans="1:40" ht="12">
      <c r="A263" s="317"/>
      <c r="B263" s="345"/>
      <c r="C263" s="345"/>
      <c r="D263" s="321" t="s">
        <v>819</v>
      </c>
      <c r="E263" s="320"/>
      <c r="F263" s="356" t="s">
        <v>835</v>
      </c>
      <c r="G263" s="277"/>
      <c r="H263" s="277"/>
      <c r="I263" s="277"/>
      <c r="J263" s="277"/>
      <c r="K263" s="277"/>
      <c r="L263" s="277"/>
      <c r="M263" s="277"/>
      <c r="N263" s="277"/>
      <c r="O263" s="319"/>
      <c r="P263" s="277"/>
      <c r="Q263" s="277"/>
      <c r="R263" s="277"/>
      <c r="S263" s="353"/>
      <c r="T263" s="277"/>
      <c r="U263" s="277"/>
      <c r="V263" s="277"/>
      <c r="W263" s="319"/>
      <c r="X263" s="319"/>
      <c r="Y263" s="319"/>
      <c r="Z263" s="319"/>
      <c r="AA263" s="345"/>
      <c r="AB263" s="345"/>
      <c r="AC263" s="345"/>
      <c r="AD263" s="345"/>
      <c r="AE263" s="345"/>
      <c r="AF263" s="345"/>
      <c r="AG263" s="345"/>
      <c r="AH263" s="345"/>
      <c r="AI263" s="345"/>
      <c r="AJ263" s="371">
        <f>IF(S261="","","FITから移行利用")</f>
      </c>
      <c r="AL263" s="419">
        <f>AJ261&amp;AJ263</f>
      </c>
      <c r="AM263" s="420"/>
      <c r="AN263" s="421"/>
    </row>
    <row r="264" spans="1:35" ht="12">
      <c r="A264" s="317"/>
      <c r="B264" s="345"/>
      <c r="C264" s="345"/>
      <c r="D264" s="319"/>
      <c r="E264" s="353"/>
      <c r="F264" s="277"/>
      <c r="G264" s="277"/>
      <c r="H264" s="277"/>
      <c r="I264" s="277"/>
      <c r="J264" s="277"/>
      <c r="K264" s="277"/>
      <c r="L264" s="277"/>
      <c r="M264" s="277"/>
      <c r="N264" s="277"/>
      <c r="O264" s="319"/>
      <c r="P264" s="277"/>
      <c r="Q264" s="277"/>
      <c r="R264" s="277"/>
      <c r="S264" s="353"/>
      <c r="T264" s="277"/>
      <c r="U264" s="277"/>
      <c r="V264" s="277"/>
      <c r="W264" s="319"/>
      <c r="X264" s="319"/>
      <c r="Y264" s="319"/>
      <c r="Z264" s="319"/>
      <c r="AA264" s="345"/>
      <c r="AB264" s="345"/>
      <c r="AC264" s="345"/>
      <c r="AD264" s="345"/>
      <c r="AE264" s="345"/>
      <c r="AF264" s="345"/>
      <c r="AG264" s="345"/>
      <c r="AH264" s="345"/>
      <c r="AI264" s="345"/>
    </row>
    <row r="265" spans="1:35" ht="12">
      <c r="A265" s="317"/>
      <c r="B265" s="345"/>
      <c r="C265" s="345"/>
      <c r="D265" s="319"/>
      <c r="E265" s="354"/>
      <c r="F265" s="277" t="s">
        <v>836</v>
      </c>
      <c r="G265" s="277"/>
      <c r="H265" s="277"/>
      <c r="I265" s="277"/>
      <c r="J265" s="277"/>
      <c r="K265" s="277"/>
      <c r="L265" s="277"/>
      <c r="M265" s="277"/>
      <c r="N265" s="277"/>
      <c r="O265" s="319"/>
      <c r="P265" s="277"/>
      <c r="Q265" s="277"/>
      <c r="R265" s="319"/>
      <c r="S265" s="354"/>
      <c r="T265" s="277" t="s">
        <v>838</v>
      </c>
      <c r="U265" s="277"/>
      <c r="V265" s="277"/>
      <c r="W265" s="319"/>
      <c r="X265" s="319"/>
      <c r="Y265" s="319"/>
      <c r="Z265" s="319"/>
      <c r="AA265" s="345"/>
      <c r="AB265" s="345"/>
      <c r="AC265" s="345"/>
      <c r="AD265" s="345"/>
      <c r="AE265" s="345"/>
      <c r="AF265" s="345"/>
      <c r="AG265" s="345"/>
      <c r="AH265" s="345"/>
      <c r="AI265" s="345"/>
    </row>
    <row r="266" spans="1:36" ht="12">
      <c r="A266" s="317"/>
      <c r="B266" s="345"/>
      <c r="C266" s="345"/>
      <c r="D266" s="319"/>
      <c r="E266" s="353"/>
      <c r="F266" s="277"/>
      <c r="G266" s="277"/>
      <c r="H266" s="277"/>
      <c r="I266" s="277"/>
      <c r="J266" s="277"/>
      <c r="K266" s="277"/>
      <c r="L266" s="277"/>
      <c r="M266" s="277"/>
      <c r="N266" s="277"/>
      <c r="O266" s="319"/>
      <c r="P266" s="277"/>
      <c r="Q266" s="277"/>
      <c r="R266" s="319"/>
      <c r="S266" s="353"/>
      <c r="T266" s="277"/>
      <c r="U266" s="277"/>
      <c r="V266" s="277"/>
      <c r="W266" s="319"/>
      <c r="X266" s="319"/>
      <c r="Y266" s="319"/>
      <c r="Z266" s="319"/>
      <c r="AA266" s="345"/>
      <c r="AB266" s="345"/>
      <c r="AC266" s="345"/>
      <c r="AD266" s="345"/>
      <c r="AE266" s="345"/>
      <c r="AF266" s="345"/>
      <c r="AG266" s="345"/>
      <c r="AH266" s="345"/>
      <c r="AI266" s="345"/>
      <c r="AJ266" s="371">
        <f>IF(E265="","","市場")</f>
      </c>
    </row>
    <row r="267" spans="1:35" ht="12">
      <c r="A267" s="317"/>
      <c r="B267" s="345"/>
      <c r="C267" s="345"/>
      <c r="D267" s="319"/>
      <c r="E267" s="354"/>
      <c r="F267" s="277" t="s">
        <v>1109</v>
      </c>
      <c r="G267" s="320"/>
      <c r="H267" s="320"/>
      <c r="I267" s="320"/>
      <c r="J267" s="277"/>
      <c r="K267" s="277"/>
      <c r="L267" s="277"/>
      <c r="M267" s="277"/>
      <c r="N267" s="277"/>
      <c r="O267" s="319"/>
      <c r="P267" s="277"/>
      <c r="Q267" s="277"/>
      <c r="R267" s="319"/>
      <c r="S267" s="358"/>
      <c r="T267" s="277" t="s">
        <v>790</v>
      </c>
      <c r="U267" s="320"/>
      <c r="V267" s="320"/>
      <c r="W267" s="320"/>
      <c r="X267" s="360" t="s">
        <v>807</v>
      </c>
      <c r="Y267" s="440"/>
      <c r="Z267" s="441"/>
      <c r="AA267" s="441"/>
      <c r="AB267" s="441"/>
      <c r="AC267" s="441"/>
      <c r="AD267" s="442"/>
      <c r="AE267" s="359" t="s">
        <v>234</v>
      </c>
      <c r="AF267" s="345"/>
      <c r="AG267" s="345"/>
      <c r="AH267" s="345"/>
      <c r="AI267" s="345"/>
    </row>
    <row r="268" spans="1:36" ht="12">
      <c r="A268" s="317"/>
      <c r="B268" s="287"/>
      <c r="C268" s="287"/>
      <c r="D268" s="320"/>
      <c r="E268" s="331"/>
      <c r="F268" s="320"/>
      <c r="G268" s="320"/>
      <c r="H268" s="320"/>
      <c r="I268" s="320"/>
      <c r="J268" s="320"/>
      <c r="K268" s="320"/>
      <c r="L268" s="320"/>
      <c r="M268" s="320"/>
      <c r="N268" s="320"/>
      <c r="O268" s="287"/>
      <c r="P268" s="320"/>
      <c r="Q268" s="320"/>
      <c r="R268" s="320"/>
      <c r="S268" s="320"/>
      <c r="T268" s="320"/>
      <c r="U268" s="320"/>
      <c r="V268" s="320"/>
      <c r="W268" s="320"/>
      <c r="X268" s="320"/>
      <c r="Y268" s="320"/>
      <c r="Z268" s="320"/>
      <c r="AA268" s="320"/>
      <c r="AB268" s="287"/>
      <c r="AC268" s="287"/>
      <c r="AD268" s="287"/>
      <c r="AE268" s="287"/>
      <c r="AF268" s="287"/>
      <c r="AG268" s="287"/>
      <c r="AJ268" s="371">
        <f>IF(S265="","","小売電気事業者")</f>
      </c>
    </row>
    <row r="269" spans="1:38" ht="12">
      <c r="A269" s="317"/>
      <c r="B269" s="287"/>
      <c r="C269" s="287"/>
      <c r="D269" s="321" t="s">
        <v>822</v>
      </c>
      <c r="E269" s="320"/>
      <c r="F269" s="331" t="s">
        <v>839</v>
      </c>
      <c r="G269" s="331"/>
      <c r="H269" s="331"/>
      <c r="I269" s="331"/>
      <c r="J269" s="331"/>
      <c r="K269" s="331"/>
      <c r="L269" s="331"/>
      <c r="M269" s="331"/>
      <c r="N269" s="331"/>
      <c r="O269" s="331"/>
      <c r="P269" s="331"/>
      <c r="Q269" s="331"/>
      <c r="R269" s="331"/>
      <c r="S269" s="331"/>
      <c r="T269" s="331"/>
      <c r="U269" s="331"/>
      <c r="V269" s="331"/>
      <c r="W269" s="331"/>
      <c r="X269" s="331"/>
      <c r="Y269" s="331"/>
      <c r="Z269" s="331"/>
      <c r="AA269" s="331"/>
      <c r="AB269" s="331"/>
      <c r="AC269" s="287"/>
      <c r="AD269" s="287"/>
      <c r="AE269" s="287"/>
      <c r="AF269" s="287"/>
      <c r="AG269" s="287"/>
      <c r="AL269" s="272" t="s">
        <v>906</v>
      </c>
    </row>
    <row r="270" spans="1:40" ht="12">
      <c r="A270" s="317"/>
      <c r="B270" s="287"/>
      <c r="C270" s="287"/>
      <c r="D270" s="319"/>
      <c r="E270" s="319"/>
      <c r="F270" s="319"/>
      <c r="G270" s="319"/>
      <c r="H270" s="319"/>
      <c r="I270" s="319"/>
      <c r="J270" s="319"/>
      <c r="K270" s="319"/>
      <c r="L270" s="319"/>
      <c r="M270" s="319"/>
      <c r="N270" s="319"/>
      <c r="O270" s="319"/>
      <c r="P270" s="319"/>
      <c r="Q270" s="319"/>
      <c r="R270" s="319"/>
      <c r="S270" s="319"/>
      <c r="T270" s="319"/>
      <c r="U270" s="319"/>
      <c r="V270" s="319"/>
      <c r="W270" s="319"/>
      <c r="X270" s="319"/>
      <c r="Y270" s="319"/>
      <c r="Z270" s="319"/>
      <c r="AA270" s="287"/>
      <c r="AB270" s="287"/>
      <c r="AC270" s="287"/>
      <c r="AD270" s="287"/>
      <c r="AE270" s="287"/>
      <c r="AF270" s="287"/>
      <c r="AG270" s="287"/>
      <c r="AJ270" s="371">
        <f>IF(E267="","","アグリゲーター")</f>
      </c>
      <c r="AL270" s="419">
        <f>AJ266&amp;AJ268&amp;AJ270&amp;AJ272</f>
      </c>
      <c r="AM270" s="420"/>
      <c r="AN270" s="421"/>
    </row>
    <row r="271" spans="1:33" ht="12">
      <c r="A271" s="317"/>
      <c r="B271" s="287"/>
      <c r="C271" s="287"/>
      <c r="D271" s="319"/>
      <c r="E271" s="332"/>
      <c r="F271" s="277" t="s">
        <v>159</v>
      </c>
      <c r="G271" s="277"/>
      <c r="H271" s="277"/>
      <c r="I271" s="277"/>
      <c r="J271" s="277"/>
      <c r="K271" s="277"/>
      <c r="L271" s="277"/>
      <c r="M271" s="277"/>
      <c r="N271" s="277"/>
      <c r="O271" s="319"/>
      <c r="P271" s="277"/>
      <c r="Q271" s="277"/>
      <c r="R271" s="319"/>
      <c r="S271" s="332"/>
      <c r="T271" s="277" t="s">
        <v>748</v>
      </c>
      <c r="U271" s="277"/>
      <c r="V271" s="277"/>
      <c r="W271" s="277"/>
      <c r="X271" s="277"/>
      <c r="Y271" s="277"/>
      <c r="Z271" s="277"/>
      <c r="AA271" s="277"/>
      <c r="AB271" s="287"/>
      <c r="AC271" s="287"/>
      <c r="AD271" s="287"/>
      <c r="AE271" s="287"/>
      <c r="AF271" s="287"/>
      <c r="AG271" s="287"/>
    </row>
    <row r="272" spans="1:36" ht="12">
      <c r="A272" s="317"/>
      <c r="B272" s="287"/>
      <c r="C272" s="287"/>
      <c r="D272" s="320"/>
      <c r="E272" s="331"/>
      <c r="F272" s="320"/>
      <c r="G272" s="320"/>
      <c r="H272" s="320"/>
      <c r="I272" s="320"/>
      <c r="J272" s="320"/>
      <c r="K272" s="320"/>
      <c r="L272" s="320"/>
      <c r="M272" s="320"/>
      <c r="N272" s="320"/>
      <c r="O272" s="287"/>
      <c r="P272" s="320"/>
      <c r="Q272" s="320"/>
      <c r="R272" s="319"/>
      <c r="S272" s="320"/>
      <c r="T272" s="320"/>
      <c r="U272" s="320"/>
      <c r="V272" s="320"/>
      <c r="W272" s="320"/>
      <c r="X272" s="320"/>
      <c r="Y272" s="320"/>
      <c r="Z272" s="320"/>
      <c r="AA272" s="320"/>
      <c r="AB272" s="287"/>
      <c r="AC272" s="287"/>
      <c r="AD272" s="287"/>
      <c r="AE272" s="287"/>
      <c r="AF272" s="287"/>
      <c r="AG272" s="287"/>
      <c r="AJ272" s="371">
        <f>IF(S267="","","その他")</f>
      </c>
    </row>
    <row r="273" spans="1:33" ht="12">
      <c r="A273" s="317"/>
      <c r="B273" s="287"/>
      <c r="C273" s="287"/>
      <c r="D273" s="320"/>
      <c r="E273" s="332"/>
      <c r="F273" s="277" t="s">
        <v>820</v>
      </c>
      <c r="G273" s="277"/>
      <c r="H273" s="277"/>
      <c r="I273" s="277"/>
      <c r="J273" s="277"/>
      <c r="K273" s="277"/>
      <c r="L273" s="277"/>
      <c r="M273" s="277"/>
      <c r="N273" s="277"/>
      <c r="O273" s="319"/>
      <c r="P273" s="277"/>
      <c r="Q273" s="277"/>
      <c r="R273" s="319"/>
      <c r="S273" s="332"/>
      <c r="T273" s="277" t="s">
        <v>825</v>
      </c>
      <c r="U273" s="320"/>
      <c r="V273" s="320"/>
      <c r="W273" s="320"/>
      <c r="X273" s="320"/>
      <c r="Y273" s="320"/>
      <c r="Z273" s="320"/>
      <c r="AA273" s="320"/>
      <c r="AB273" s="287"/>
      <c r="AC273" s="287"/>
      <c r="AD273" s="287"/>
      <c r="AE273" s="287"/>
      <c r="AF273" s="287"/>
      <c r="AG273" s="287"/>
    </row>
    <row r="274" spans="1:33" ht="12">
      <c r="A274" s="317"/>
      <c r="B274" s="287"/>
      <c r="C274" s="287"/>
      <c r="D274" s="320"/>
      <c r="E274" s="331"/>
      <c r="F274" s="320"/>
      <c r="G274" s="320"/>
      <c r="H274" s="320"/>
      <c r="I274" s="320"/>
      <c r="J274" s="320"/>
      <c r="K274" s="320"/>
      <c r="L274" s="320"/>
      <c r="M274" s="320"/>
      <c r="N274" s="320"/>
      <c r="O274" s="287"/>
      <c r="P274" s="320"/>
      <c r="Q274" s="320"/>
      <c r="R274" s="320"/>
      <c r="S274" s="320"/>
      <c r="T274" s="320"/>
      <c r="U274" s="320"/>
      <c r="V274" s="320"/>
      <c r="W274" s="320"/>
      <c r="X274" s="320"/>
      <c r="Y274" s="320"/>
      <c r="Z274" s="320"/>
      <c r="AA274" s="320"/>
      <c r="AB274" s="287"/>
      <c r="AC274" s="287"/>
      <c r="AD274" s="287"/>
      <c r="AE274" s="287"/>
      <c r="AF274" s="287"/>
      <c r="AG274" s="287"/>
    </row>
    <row r="275" spans="1:33" ht="12">
      <c r="A275" s="317"/>
      <c r="B275" s="287"/>
      <c r="C275" s="287"/>
      <c r="D275" s="320"/>
      <c r="E275" s="354"/>
      <c r="F275" s="277" t="s">
        <v>821</v>
      </c>
      <c r="G275" s="320"/>
      <c r="H275" s="320"/>
      <c r="I275" s="320"/>
      <c r="J275" s="356" t="s">
        <v>807</v>
      </c>
      <c r="K275" s="440"/>
      <c r="L275" s="441"/>
      <c r="M275" s="441"/>
      <c r="N275" s="441"/>
      <c r="O275" s="441"/>
      <c r="P275" s="442"/>
      <c r="Q275" s="355" t="s">
        <v>234</v>
      </c>
      <c r="R275" s="345"/>
      <c r="S275" s="320"/>
      <c r="T275" s="320"/>
      <c r="U275" s="320"/>
      <c r="V275" s="320"/>
      <c r="W275" s="320"/>
      <c r="X275" s="320"/>
      <c r="Y275" s="320"/>
      <c r="Z275" s="320"/>
      <c r="AA275" s="320"/>
      <c r="AB275" s="345"/>
      <c r="AC275" s="345"/>
      <c r="AD275" s="345"/>
      <c r="AE275" s="345"/>
      <c r="AF275" s="287"/>
      <c r="AG275" s="287"/>
    </row>
    <row r="276" spans="1:33" ht="12">
      <c r="A276" s="317"/>
      <c r="B276" s="287"/>
      <c r="C276" s="287"/>
      <c r="D276" s="320"/>
      <c r="E276" s="330"/>
      <c r="F276" s="277"/>
      <c r="G276" s="277"/>
      <c r="H276" s="277"/>
      <c r="I276" s="277"/>
      <c r="J276" s="277"/>
      <c r="K276" s="277"/>
      <c r="L276" s="277"/>
      <c r="M276" s="277"/>
      <c r="N276" s="277"/>
      <c r="O276" s="319"/>
      <c r="P276" s="277"/>
      <c r="Q276" s="277"/>
      <c r="R276" s="319"/>
      <c r="S276" s="320"/>
      <c r="T276" s="320"/>
      <c r="U276" s="320"/>
      <c r="V276" s="320"/>
      <c r="W276" s="320"/>
      <c r="X276" s="320"/>
      <c r="Y276" s="320"/>
      <c r="Z276" s="320"/>
      <c r="AA276" s="320"/>
      <c r="AB276" s="345"/>
      <c r="AC276" s="345"/>
      <c r="AD276" s="345"/>
      <c r="AE276" s="345"/>
      <c r="AF276" s="287"/>
      <c r="AG276" s="287"/>
    </row>
    <row r="277" spans="1:33" ht="12">
      <c r="A277" s="317"/>
      <c r="B277" s="287"/>
      <c r="C277" s="287"/>
      <c r="D277" s="321" t="s">
        <v>823</v>
      </c>
      <c r="E277" s="320"/>
      <c r="F277" s="331" t="s">
        <v>840</v>
      </c>
      <c r="G277" s="331"/>
      <c r="H277" s="331"/>
      <c r="I277" s="331"/>
      <c r="J277" s="331"/>
      <c r="K277" s="331"/>
      <c r="L277" s="331"/>
      <c r="M277" s="331"/>
      <c r="N277" s="331"/>
      <c r="O277" s="331"/>
      <c r="P277" s="331"/>
      <c r="Q277" s="331"/>
      <c r="R277" s="331"/>
      <c r="S277" s="331"/>
      <c r="T277" s="331"/>
      <c r="U277" s="331"/>
      <c r="V277" s="331"/>
      <c r="W277" s="331"/>
      <c r="X277" s="331"/>
      <c r="Y277" s="331"/>
      <c r="Z277" s="331"/>
      <c r="AA277" s="331"/>
      <c r="AB277" s="331"/>
      <c r="AC277" s="287"/>
      <c r="AD277" s="287"/>
      <c r="AE277" s="287"/>
      <c r="AF277" s="287"/>
      <c r="AG277" s="287"/>
    </row>
    <row r="278" spans="1:33" ht="12">
      <c r="A278" s="317"/>
      <c r="B278" s="287"/>
      <c r="C278" s="287"/>
      <c r="D278" s="319"/>
      <c r="E278" s="319"/>
      <c r="F278" s="319"/>
      <c r="G278" s="319"/>
      <c r="H278" s="319"/>
      <c r="I278" s="319"/>
      <c r="J278" s="319"/>
      <c r="K278" s="319"/>
      <c r="L278" s="319"/>
      <c r="M278" s="319"/>
      <c r="N278" s="319"/>
      <c r="O278" s="319"/>
      <c r="P278" s="319"/>
      <c r="Q278" s="319"/>
      <c r="R278" s="319"/>
      <c r="S278" s="319"/>
      <c r="T278" s="319"/>
      <c r="U278" s="319"/>
      <c r="V278" s="319"/>
      <c r="W278" s="319"/>
      <c r="X278" s="319"/>
      <c r="Y278" s="319"/>
      <c r="Z278" s="319"/>
      <c r="AA278" s="287"/>
      <c r="AB278" s="287"/>
      <c r="AC278" s="287"/>
      <c r="AD278" s="287"/>
      <c r="AE278" s="287"/>
      <c r="AF278" s="287"/>
      <c r="AG278" s="287"/>
    </row>
    <row r="279" spans="1:33" ht="12">
      <c r="A279" s="317"/>
      <c r="B279" s="287"/>
      <c r="C279" s="287"/>
      <c r="D279" s="319"/>
      <c r="E279" s="332"/>
      <c r="F279" s="277" t="s">
        <v>725</v>
      </c>
      <c r="G279" s="277"/>
      <c r="H279" s="277"/>
      <c r="I279" s="277"/>
      <c r="J279" s="277"/>
      <c r="K279" s="277"/>
      <c r="L279" s="277"/>
      <c r="M279" s="277"/>
      <c r="N279" s="277"/>
      <c r="O279" s="319"/>
      <c r="P279" s="277"/>
      <c r="Q279" s="277"/>
      <c r="R279" s="319"/>
      <c r="S279" s="332"/>
      <c r="T279" s="277" t="s">
        <v>726</v>
      </c>
      <c r="U279" s="277"/>
      <c r="V279" s="277"/>
      <c r="W279" s="277"/>
      <c r="X279" s="277"/>
      <c r="Y279" s="277"/>
      <c r="Z279" s="277"/>
      <c r="AA279" s="277"/>
      <c r="AB279" s="287"/>
      <c r="AC279" s="287"/>
      <c r="AD279" s="287"/>
      <c r="AE279" s="287"/>
      <c r="AF279" s="287"/>
      <c r="AG279" s="287"/>
    </row>
    <row r="280" spans="1:33" ht="12">
      <c r="A280" s="317"/>
      <c r="B280" s="287"/>
      <c r="C280" s="287"/>
      <c r="D280" s="320"/>
      <c r="E280" s="330"/>
      <c r="F280" s="277"/>
      <c r="G280" s="277"/>
      <c r="H280" s="277"/>
      <c r="I280" s="277"/>
      <c r="J280" s="277"/>
      <c r="K280" s="277"/>
      <c r="L280" s="277"/>
      <c r="M280" s="277"/>
      <c r="N280" s="277"/>
      <c r="O280" s="319"/>
      <c r="P280" s="277"/>
      <c r="Q280" s="277"/>
      <c r="R280" s="319"/>
      <c r="S280" s="330"/>
      <c r="T280" s="277"/>
      <c r="U280" s="320"/>
      <c r="V280" s="320"/>
      <c r="W280" s="320"/>
      <c r="X280" s="320"/>
      <c r="Y280" s="320"/>
      <c r="Z280" s="320"/>
      <c r="AA280" s="320"/>
      <c r="AB280" s="287"/>
      <c r="AC280" s="287"/>
      <c r="AD280" s="287"/>
      <c r="AE280" s="287"/>
      <c r="AF280" s="287"/>
      <c r="AG280" s="287"/>
    </row>
    <row r="281" spans="1:33" ht="12">
      <c r="A281" s="317"/>
      <c r="B281" s="287"/>
      <c r="C281" s="287"/>
      <c r="D281" s="321" t="s">
        <v>714</v>
      </c>
      <c r="E281" s="320"/>
      <c r="F281" s="331" t="s">
        <v>841</v>
      </c>
      <c r="G281" s="331"/>
      <c r="H281" s="331"/>
      <c r="I281" s="331"/>
      <c r="J281" s="331"/>
      <c r="K281" s="331"/>
      <c r="L281" s="331"/>
      <c r="M281" s="331"/>
      <c r="N281" s="331"/>
      <c r="O281" s="331"/>
      <c r="P281" s="331"/>
      <c r="Q281" s="331"/>
      <c r="R281" s="331"/>
      <c r="S281" s="331"/>
      <c r="T281" s="331"/>
      <c r="U281" s="331"/>
      <c r="V281" s="331"/>
      <c r="W281" s="331"/>
      <c r="X281" s="331"/>
      <c r="Y281" s="331"/>
      <c r="Z281" s="331"/>
      <c r="AA281" s="331"/>
      <c r="AB281" s="331"/>
      <c r="AC281" s="287"/>
      <c r="AD281" s="287"/>
      <c r="AE281" s="287"/>
      <c r="AF281" s="287"/>
      <c r="AG281" s="287"/>
    </row>
    <row r="282" spans="1:33" ht="12">
      <c r="A282" s="317"/>
      <c r="B282" s="287"/>
      <c r="C282" s="287"/>
      <c r="D282" s="319"/>
      <c r="E282" s="319"/>
      <c r="F282" s="319"/>
      <c r="G282" s="319"/>
      <c r="H282" s="319"/>
      <c r="I282" s="319"/>
      <c r="J282" s="319"/>
      <c r="K282" s="319"/>
      <c r="L282" s="319"/>
      <c r="M282" s="319"/>
      <c r="N282" s="319"/>
      <c r="O282" s="319"/>
      <c r="P282" s="319"/>
      <c r="Q282" s="319"/>
      <c r="R282" s="319"/>
      <c r="S282" s="319"/>
      <c r="T282" s="319"/>
      <c r="U282" s="319"/>
      <c r="V282" s="319"/>
      <c r="W282" s="319"/>
      <c r="X282" s="319"/>
      <c r="Y282" s="319"/>
      <c r="Z282" s="319"/>
      <c r="AA282" s="287"/>
      <c r="AB282" s="287"/>
      <c r="AC282" s="287"/>
      <c r="AD282" s="287"/>
      <c r="AE282" s="287"/>
      <c r="AF282" s="287"/>
      <c r="AG282" s="287"/>
    </row>
    <row r="283" spans="1:33" ht="12">
      <c r="A283" s="317"/>
      <c r="B283" s="287"/>
      <c r="C283" s="287"/>
      <c r="D283" s="319"/>
      <c r="E283" s="332"/>
      <c r="F283" s="277" t="s">
        <v>727</v>
      </c>
      <c r="G283" s="277"/>
      <c r="H283" s="277"/>
      <c r="I283" s="277"/>
      <c r="J283" s="277"/>
      <c r="K283" s="277"/>
      <c r="L283" s="277"/>
      <c r="M283" s="277"/>
      <c r="N283" s="277"/>
      <c r="O283" s="319"/>
      <c r="P283" s="277"/>
      <c r="Q283" s="277"/>
      <c r="R283" s="319"/>
      <c r="S283" s="332"/>
      <c r="T283" s="277" t="s">
        <v>728</v>
      </c>
      <c r="U283" s="277"/>
      <c r="V283" s="277"/>
      <c r="W283" s="277"/>
      <c r="X283" s="277"/>
      <c r="Y283" s="277"/>
      <c r="Z283" s="277"/>
      <c r="AA283" s="277"/>
      <c r="AB283" s="287"/>
      <c r="AC283" s="287"/>
      <c r="AD283" s="287"/>
      <c r="AE283" s="287"/>
      <c r="AF283" s="287"/>
      <c r="AG283" s="287"/>
    </row>
    <row r="284" spans="1:33" ht="12">
      <c r="A284" s="317"/>
      <c r="B284" s="287"/>
      <c r="C284" s="287"/>
      <c r="D284" s="319"/>
      <c r="E284" s="330"/>
      <c r="F284" s="277"/>
      <c r="G284" s="277"/>
      <c r="H284" s="277"/>
      <c r="I284" s="277"/>
      <c r="J284" s="277"/>
      <c r="K284" s="277"/>
      <c r="L284" s="277"/>
      <c r="M284" s="277"/>
      <c r="N284" s="277"/>
      <c r="O284" s="319"/>
      <c r="P284" s="277"/>
      <c r="Q284" s="277"/>
      <c r="R284" s="319"/>
      <c r="S284" s="330"/>
      <c r="T284" s="277"/>
      <c r="U284" s="277"/>
      <c r="V284" s="277"/>
      <c r="W284" s="277"/>
      <c r="X284" s="277"/>
      <c r="Y284" s="277"/>
      <c r="Z284" s="277"/>
      <c r="AA284" s="277"/>
      <c r="AB284" s="287"/>
      <c r="AC284" s="287"/>
      <c r="AD284" s="287"/>
      <c r="AE284" s="287"/>
      <c r="AF284" s="287"/>
      <c r="AG284" s="287"/>
    </row>
    <row r="285" spans="1:33" ht="12">
      <c r="A285" s="317"/>
      <c r="B285" s="287"/>
      <c r="C285" s="287"/>
      <c r="D285" s="319"/>
      <c r="E285" s="332"/>
      <c r="F285" s="277" t="s">
        <v>729</v>
      </c>
      <c r="G285" s="277"/>
      <c r="H285" s="277"/>
      <c r="I285" s="277"/>
      <c r="J285" s="346" t="s">
        <v>807</v>
      </c>
      <c r="K285" s="440"/>
      <c r="L285" s="441"/>
      <c r="M285" s="441"/>
      <c r="N285" s="441"/>
      <c r="O285" s="441"/>
      <c r="P285" s="441"/>
      <c r="Q285" s="441"/>
      <c r="R285" s="441"/>
      <c r="S285" s="442"/>
      <c r="T285" s="347" t="s">
        <v>234</v>
      </c>
      <c r="U285" s="277"/>
      <c r="V285" s="277"/>
      <c r="W285" s="277"/>
      <c r="X285" s="277"/>
      <c r="Y285" s="277"/>
      <c r="Z285" s="277"/>
      <c r="AA285" s="277"/>
      <c r="AB285" s="287"/>
      <c r="AC285" s="287"/>
      <c r="AD285" s="287"/>
      <c r="AE285" s="287"/>
      <c r="AF285" s="287"/>
      <c r="AG285" s="287"/>
    </row>
    <row r="286" spans="1:33" ht="12">
      <c r="A286" s="317"/>
      <c r="B286" s="287"/>
      <c r="C286" s="287"/>
      <c r="D286" s="320"/>
      <c r="E286" s="330"/>
      <c r="F286" s="277"/>
      <c r="G286" s="277"/>
      <c r="H286" s="277"/>
      <c r="I286" s="277"/>
      <c r="J286" s="277"/>
      <c r="K286" s="277"/>
      <c r="L286" s="277"/>
      <c r="M286" s="277"/>
      <c r="N286" s="277"/>
      <c r="O286" s="319"/>
      <c r="P286" s="277"/>
      <c r="Q286" s="277"/>
      <c r="R286" s="319"/>
      <c r="S286" s="330"/>
      <c r="T286" s="277"/>
      <c r="U286" s="320"/>
      <c r="V286" s="320"/>
      <c r="W286" s="320"/>
      <c r="X286" s="320"/>
      <c r="Y286" s="320"/>
      <c r="Z286" s="320"/>
      <c r="AA286" s="320"/>
      <c r="AB286" s="287"/>
      <c r="AC286" s="287"/>
      <c r="AD286" s="287"/>
      <c r="AE286" s="287"/>
      <c r="AF286" s="287"/>
      <c r="AG286" s="287"/>
    </row>
    <row r="287" spans="1:33" ht="12">
      <c r="A287" s="317"/>
      <c r="B287" s="287"/>
      <c r="C287" s="287"/>
      <c r="D287" s="321" t="s">
        <v>824</v>
      </c>
      <c r="E287" s="320"/>
      <c r="F287" s="331" t="s">
        <v>721</v>
      </c>
      <c r="G287" s="331"/>
      <c r="H287" s="331"/>
      <c r="I287" s="331"/>
      <c r="J287" s="331"/>
      <c r="K287" s="331"/>
      <c r="L287" s="331"/>
      <c r="M287" s="331"/>
      <c r="N287" s="331"/>
      <c r="O287" s="331"/>
      <c r="P287" s="331"/>
      <c r="Q287" s="331"/>
      <c r="R287" s="331"/>
      <c r="S287" s="331"/>
      <c r="T287" s="331"/>
      <c r="U287" s="331"/>
      <c r="V287" s="331"/>
      <c r="W287" s="331"/>
      <c r="X287" s="331"/>
      <c r="Y287" s="331"/>
      <c r="Z287" s="331"/>
      <c r="AA287" s="331"/>
      <c r="AB287" s="331"/>
      <c r="AC287" s="287"/>
      <c r="AD287" s="287"/>
      <c r="AE287" s="287"/>
      <c r="AF287" s="287"/>
      <c r="AG287" s="287"/>
    </row>
    <row r="288" spans="1:33" ht="12">
      <c r="A288" s="317"/>
      <c r="B288" s="287"/>
      <c r="C288" s="287"/>
      <c r="D288" s="319"/>
      <c r="E288" s="319"/>
      <c r="F288" s="319"/>
      <c r="G288" s="319"/>
      <c r="H288" s="319"/>
      <c r="I288" s="319"/>
      <c r="J288" s="319"/>
      <c r="K288" s="319"/>
      <c r="L288" s="319"/>
      <c r="M288" s="319"/>
      <c r="N288" s="319"/>
      <c r="O288" s="319"/>
      <c r="P288" s="319"/>
      <c r="Q288" s="319"/>
      <c r="R288" s="319"/>
      <c r="S288" s="319"/>
      <c r="T288" s="319"/>
      <c r="U288" s="319"/>
      <c r="V288" s="319"/>
      <c r="W288" s="319"/>
      <c r="X288" s="319"/>
      <c r="Y288" s="319"/>
      <c r="Z288" s="319"/>
      <c r="AA288" s="287"/>
      <c r="AB288" s="287"/>
      <c r="AC288" s="287"/>
      <c r="AD288" s="287"/>
      <c r="AE288" s="287"/>
      <c r="AF288" s="287"/>
      <c r="AG288" s="287"/>
    </row>
    <row r="289" spans="1:33" ht="12">
      <c r="A289" s="317"/>
      <c r="B289" s="287"/>
      <c r="C289" s="287"/>
      <c r="D289" s="319"/>
      <c r="E289" s="332"/>
      <c r="F289" s="277" t="s">
        <v>722</v>
      </c>
      <c r="G289" s="277"/>
      <c r="H289" s="277"/>
      <c r="I289" s="277"/>
      <c r="J289" s="277"/>
      <c r="K289" s="277"/>
      <c r="L289" s="277"/>
      <c r="M289" s="277"/>
      <c r="N289" s="277"/>
      <c r="O289" s="277"/>
      <c r="P289" s="277"/>
      <c r="Q289" s="277"/>
      <c r="R289" s="277"/>
      <c r="S289" s="343"/>
      <c r="T289" s="277" t="s">
        <v>723</v>
      </c>
      <c r="U289" s="277"/>
      <c r="V289" s="277"/>
      <c r="W289" s="277"/>
      <c r="X289" s="277"/>
      <c r="Y289" s="277"/>
      <c r="Z289" s="277"/>
      <c r="AA289" s="277"/>
      <c r="AB289" s="287"/>
      <c r="AC289" s="287"/>
      <c r="AD289" s="287"/>
      <c r="AE289" s="287"/>
      <c r="AF289" s="287"/>
      <c r="AG289" s="287"/>
    </row>
    <row r="290" spans="1:33" ht="12">
      <c r="A290" s="317"/>
      <c r="B290" s="287"/>
      <c r="C290" s="287"/>
      <c r="D290" s="319"/>
      <c r="E290" s="330"/>
      <c r="F290" s="277"/>
      <c r="G290" s="277"/>
      <c r="H290" s="277"/>
      <c r="I290" s="277"/>
      <c r="J290" s="277"/>
      <c r="K290" s="277"/>
      <c r="L290" s="277"/>
      <c r="M290" s="277"/>
      <c r="N290" s="277"/>
      <c r="O290" s="330"/>
      <c r="P290" s="277"/>
      <c r="Q290" s="277"/>
      <c r="R290" s="277"/>
      <c r="S290" s="277"/>
      <c r="T290" s="277"/>
      <c r="U290" s="277"/>
      <c r="V290" s="277"/>
      <c r="W290" s="277"/>
      <c r="X290" s="277"/>
      <c r="Y290" s="277"/>
      <c r="Z290" s="277"/>
      <c r="AA290" s="277"/>
      <c r="AB290" s="287"/>
      <c r="AC290" s="287"/>
      <c r="AD290" s="287"/>
      <c r="AE290" s="287"/>
      <c r="AF290" s="287"/>
      <c r="AG290" s="287"/>
    </row>
    <row r="291" spans="1:34" ht="12">
      <c r="A291" s="317"/>
      <c r="B291" s="287"/>
      <c r="C291" s="287"/>
      <c r="D291" s="319"/>
      <c r="E291" s="332"/>
      <c r="F291" s="277" t="s">
        <v>724</v>
      </c>
      <c r="G291" s="277"/>
      <c r="H291" s="277"/>
      <c r="I291" s="277"/>
      <c r="J291" s="277"/>
      <c r="K291" s="277"/>
      <c r="L291" s="277"/>
      <c r="M291" s="277"/>
      <c r="N291" s="277"/>
      <c r="O291" s="330"/>
      <c r="P291" s="277"/>
      <c r="Q291" s="277"/>
      <c r="R291" s="277"/>
      <c r="S291" s="343"/>
      <c r="T291" s="277" t="s">
        <v>790</v>
      </c>
      <c r="U291" s="277"/>
      <c r="V291" s="277"/>
      <c r="W291" s="277"/>
      <c r="X291" s="346" t="s">
        <v>807</v>
      </c>
      <c r="Y291" s="440"/>
      <c r="Z291" s="441"/>
      <c r="AA291" s="441"/>
      <c r="AB291" s="441"/>
      <c r="AC291" s="441"/>
      <c r="AD291" s="441"/>
      <c r="AE291" s="442"/>
      <c r="AF291" s="347" t="s">
        <v>234</v>
      </c>
      <c r="AG291" s="345"/>
      <c r="AH291" s="347"/>
    </row>
    <row r="292" spans="1:33" ht="12" customHeight="1">
      <c r="A292" s="290"/>
      <c r="B292" s="287"/>
      <c r="C292" s="287"/>
      <c r="D292" s="319"/>
      <c r="E292" s="319"/>
      <c r="F292" s="277"/>
      <c r="G292" s="277"/>
      <c r="H292" s="277"/>
      <c r="I292" s="277"/>
      <c r="J292" s="277"/>
      <c r="K292" s="277"/>
      <c r="L292" s="277"/>
      <c r="M292" s="277"/>
      <c r="N292" s="277"/>
      <c r="O292" s="287"/>
      <c r="P292" s="287"/>
      <c r="Q292" s="287"/>
      <c r="R292" s="287"/>
      <c r="S292" s="287"/>
      <c r="T292" s="287"/>
      <c r="U292" s="287"/>
      <c r="V292" s="287"/>
      <c r="W292" s="287"/>
      <c r="X292" s="287"/>
      <c r="Y292" s="287"/>
      <c r="Z292" s="287"/>
      <c r="AA292" s="287"/>
      <c r="AB292" s="287"/>
      <c r="AC292" s="287"/>
      <c r="AD292" s="287"/>
      <c r="AE292" s="287"/>
      <c r="AF292" s="345"/>
      <c r="AG292" s="345"/>
    </row>
    <row r="293" spans="1:33" ht="12" customHeight="1">
      <c r="A293" s="290"/>
      <c r="B293" s="348" t="s">
        <v>817</v>
      </c>
      <c r="C293" s="287"/>
      <c r="D293" s="317"/>
      <c r="E293" s="319"/>
      <c r="F293" s="277"/>
      <c r="G293" s="277"/>
      <c r="H293" s="277"/>
      <c r="I293" s="277"/>
      <c r="J293" s="277"/>
      <c r="K293" s="277"/>
      <c r="L293" s="277"/>
      <c r="M293" s="277"/>
      <c r="N293" s="277"/>
      <c r="O293" s="287"/>
      <c r="P293" s="287"/>
      <c r="Q293" s="287"/>
      <c r="R293" s="287"/>
      <c r="S293" s="287"/>
      <c r="T293" s="287"/>
      <c r="U293" s="287"/>
      <c r="V293" s="287"/>
      <c r="W293" s="287"/>
      <c r="X293" s="287"/>
      <c r="Y293" s="287"/>
      <c r="Z293" s="287"/>
      <c r="AA293" s="287"/>
      <c r="AB293" s="287"/>
      <c r="AC293" s="287"/>
      <c r="AD293" s="287"/>
      <c r="AE293" s="287"/>
      <c r="AF293" s="287"/>
      <c r="AG293" s="287"/>
    </row>
    <row r="294" spans="1:33" ht="12" customHeight="1">
      <c r="A294" s="290"/>
      <c r="B294" s="287"/>
      <c r="C294" s="287"/>
      <c r="D294" s="317"/>
      <c r="E294" s="319"/>
      <c r="F294" s="277"/>
      <c r="G294" s="277"/>
      <c r="H294" s="277"/>
      <c r="I294" s="277"/>
      <c r="J294" s="277"/>
      <c r="K294" s="277"/>
      <c r="L294" s="277"/>
      <c r="M294" s="277"/>
      <c r="N294" s="277"/>
      <c r="O294" s="287"/>
      <c r="P294" s="287"/>
      <c r="Q294" s="287"/>
      <c r="R294" s="287"/>
      <c r="S294" s="287"/>
      <c r="T294" s="287"/>
      <c r="U294" s="287"/>
      <c r="V294" s="287"/>
      <c r="W294" s="287"/>
      <c r="X294" s="287"/>
      <c r="Y294" s="287"/>
      <c r="Z294" s="287"/>
      <c r="AA294" s="287"/>
      <c r="AB294" s="287"/>
      <c r="AC294" s="287"/>
      <c r="AD294" s="287"/>
      <c r="AE294" s="287"/>
      <c r="AF294" s="287"/>
      <c r="AG294" s="287"/>
    </row>
    <row r="295" spans="1:33" ht="12" customHeight="1">
      <c r="A295" s="290"/>
      <c r="B295" s="287"/>
      <c r="C295" s="287"/>
      <c r="D295" s="317"/>
      <c r="E295" s="87"/>
      <c r="F295" s="277" t="s">
        <v>376</v>
      </c>
      <c r="G295" s="277"/>
      <c r="H295" s="277"/>
      <c r="I295" s="277"/>
      <c r="J295" s="277"/>
      <c r="K295" s="277"/>
      <c r="L295" s="277"/>
      <c r="M295" s="277"/>
      <c r="N295" s="277"/>
      <c r="O295" s="345"/>
      <c r="P295" s="287"/>
      <c r="Q295" s="287"/>
      <c r="R295" s="287"/>
      <c r="S295" s="343"/>
      <c r="T295" s="345" t="s">
        <v>377</v>
      </c>
      <c r="U295" s="345"/>
      <c r="V295" s="287"/>
      <c r="W295" s="287"/>
      <c r="X295" s="287"/>
      <c r="Y295" s="287"/>
      <c r="Z295" s="287"/>
      <c r="AA295" s="287"/>
      <c r="AB295" s="287"/>
      <c r="AC295" s="287"/>
      <c r="AD295" s="287"/>
      <c r="AE295" s="287"/>
      <c r="AF295" s="287"/>
      <c r="AG295" s="287"/>
    </row>
    <row r="296" spans="1:33" ht="12" customHeight="1">
      <c r="A296" s="290"/>
      <c r="B296" s="287"/>
      <c r="C296" s="287"/>
      <c r="D296" s="317"/>
      <c r="E296" s="290"/>
      <c r="F296" s="320"/>
      <c r="G296" s="320"/>
      <c r="H296" s="320"/>
      <c r="I296" s="320"/>
      <c r="J296" s="320"/>
      <c r="K296" s="320"/>
      <c r="L296" s="320"/>
      <c r="M296" s="320"/>
      <c r="N296" s="320"/>
      <c r="O296" s="345"/>
      <c r="P296" s="287"/>
      <c r="Q296" s="287"/>
      <c r="R296" s="287"/>
      <c r="S296" s="345"/>
      <c r="T296" s="345"/>
      <c r="U296" s="345"/>
      <c r="V296" s="287"/>
      <c r="W296" s="287"/>
      <c r="X296" s="287"/>
      <c r="Y296" s="287"/>
      <c r="Z296" s="287"/>
      <c r="AA296" s="287"/>
      <c r="AB296" s="287"/>
      <c r="AC296" s="287"/>
      <c r="AD296" s="287"/>
      <c r="AE296" s="287"/>
      <c r="AF296" s="287"/>
      <c r="AG296" s="287"/>
    </row>
    <row r="297" spans="1:33" ht="12" customHeight="1">
      <c r="A297" s="290"/>
      <c r="B297" s="287"/>
      <c r="C297" s="287"/>
      <c r="D297" s="317"/>
      <c r="E297" s="87"/>
      <c r="F297" s="277" t="s">
        <v>378</v>
      </c>
      <c r="G297" s="277"/>
      <c r="H297" s="277"/>
      <c r="I297" s="277"/>
      <c r="J297" s="277"/>
      <c r="K297" s="277"/>
      <c r="L297" s="277"/>
      <c r="M297" s="277"/>
      <c r="N297" s="277"/>
      <c r="O297" s="345"/>
      <c r="P297" s="287"/>
      <c r="Q297" s="287"/>
      <c r="R297" s="287"/>
      <c r="S297" s="343"/>
      <c r="T297" s="345" t="s">
        <v>383</v>
      </c>
      <c r="U297" s="345"/>
      <c r="V297" s="287"/>
      <c r="W297" s="287"/>
      <c r="X297" s="287"/>
      <c r="Y297" s="287"/>
      <c r="Z297" s="287"/>
      <c r="AA297" s="287"/>
      <c r="AB297" s="287"/>
      <c r="AC297" s="287"/>
      <c r="AD297" s="287"/>
      <c r="AE297" s="287"/>
      <c r="AF297" s="287"/>
      <c r="AG297" s="287"/>
    </row>
    <row r="298" spans="1:33" ht="12" customHeight="1">
      <c r="A298" s="331"/>
      <c r="B298" s="287"/>
      <c r="C298" s="287"/>
      <c r="D298" s="317"/>
      <c r="E298" s="330"/>
      <c r="F298" s="277"/>
      <c r="G298" s="277"/>
      <c r="H298" s="277"/>
      <c r="I298" s="277"/>
      <c r="J298" s="277"/>
      <c r="K298" s="277"/>
      <c r="L298" s="277"/>
      <c r="M298" s="277"/>
      <c r="N298" s="277"/>
      <c r="O298" s="330"/>
      <c r="P298" s="287"/>
      <c r="Q298" s="287"/>
      <c r="R298" s="287"/>
      <c r="S298" s="287"/>
      <c r="T298" s="287"/>
      <c r="U298" s="287"/>
      <c r="V298" s="287"/>
      <c r="W298" s="287"/>
      <c r="X298" s="287"/>
      <c r="Y298" s="287"/>
      <c r="Z298" s="287"/>
      <c r="AA298" s="287"/>
      <c r="AB298" s="287"/>
      <c r="AC298" s="287"/>
      <c r="AD298" s="287"/>
      <c r="AE298" s="287"/>
      <c r="AF298" s="287"/>
      <c r="AG298" s="287"/>
    </row>
    <row r="299" spans="1:33" ht="12" customHeight="1">
      <c r="A299" s="331"/>
      <c r="B299" s="287"/>
      <c r="C299" s="287"/>
      <c r="D299" s="317"/>
      <c r="E299" s="330"/>
      <c r="F299" s="277"/>
      <c r="G299" s="277"/>
      <c r="H299" s="277"/>
      <c r="I299" s="277"/>
      <c r="J299" s="277"/>
      <c r="K299" s="277"/>
      <c r="L299" s="277"/>
      <c r="M299" s="277"/>
      <c r="N299" s="277"/>
      <c r="O299" s="330"/>
      <c r="P299" s="287"/>
      <c r="Q299" s="287"/>
      <c r="R299" s="287"/>
      <c r="S299" s="287"/>
      <c r="T299" s="287"/>
      <c r="U299" s="287"/>
      <c r="V299" s="287"/>
      <c r="W299" s="287"/>
      <c r="X299" s="287"/>
      <c r="Y299" s="287"/>
      <c r="Z299" s="287"/>
      <c r="AA299" s="287"/>
      <c r="AB299" s="287"/>
      <c r="AC299" s="287"/>
      <c r="AD299" s="287"/>
      <c r="AE299" s="287"/>
      <c r="AF299" s="287"/>
      <c r="AG299" s="287"/>
    </row>
    <row r="300" spans="1:36" ht="12" customHeight="1">
      <c r="A300" s="418" t="s">
        <v>730</v>
      </c>
      <c r="B300" s="418"/>
      <c r="C300" s="418"/>
      <c r="D300" s="418"/>
      <c r="E300" s="418"/>
      <c r="F300" s="418"/>
      <c r="G300" s="418"/>
      <c r="H300" s="418"/>
      <c r="I300" s="418"/>
      <c r="J300" s="418"/>
      <c r="K300" s="418"/>
      <c r="L300" s="418"/>
      <c r="M300" s="418"/>
      <c r="N300" s="418"/>
      <c r="O300" s="418"/>
      <c r="P300" s="418"/>
      <c r="Q300" s="418"/>
      <c r="R300" s="418"/>
      <c r="S300" s="418"/>
      <c r="T300" s="418"/>
      <c r="U300" s="418"/>
      <c r="V300" s="418"/>
      <c r="W300" s="418"/>
      <c r="X300" s="418"/>
      <c r="Y300" s="418"/>
      <c r="Z300" s="418"/>
      <c r="AA300" s="418"/>
      <c r="AB300" s="418"/>
      <c r="AC300" s="418"/>
      <c r="AD300" s="418"/>
      <c r="AE300" s="418"/>
      <c r="AF300" s="418"/>
      <c r="AG300" s="418"/>
      <c r="AJ300" s="371">
        <f>IF(D304="","","すでに実施している")</f>
      </c>
    </row>
    <row r="301" spans="1:33" ht="12" customHeight="1">
      <c r="A301" s="290"/>
      <c r="B301" s="287"/>
      <c r="C301" s="287"/>
      <c r="D301" s="317"/>
      <c r="E301" s="319"/>
      <c r="F301" s="277"/>
      <c r="G301" s="277"/>
      <c r="H301" s="277"/>
      <c r="I301" s="277"/>
      <c r="J301" s="277"/>
      <c r="K301" s="277"/>
      <c r="L301" s="277"/>
      <c r="M301" s="277"/>
      <c r="N301" s="277"/>
      <c r="O301" s="287"/>
      <c r="P301" s="287"/>
      <c r="Q301" s="287"/>
      <c r="R301" s="287"/>
      <c r="S301" s="287"/>
      <c r="T301" s="287"/>
      <c r="U301" s="287"/>
      <c r="V301" s="287"/>
      <c r="W301" s="287"/>
      <c r="X301" s="287"/>
      <c r="Y301" s="287"/>
      <c r="Z301" s="287"/>
      <c r="AA301" s="287"/>
      <c r="AB301" s="287"/>
      <c r="AC301" s="287"/>
      <c r="AD301" s="287"/>
      <c r="AE301" s="287"/>
      <c r="AF301" s="287"/>
      <c r="AG301" s="287"/>
    </row>
    <row r="302" spans="1:36" ht="12" customHeight="1">
      <c r="A302" s="290"/>
      <c r="B302" s="331" t="s">
        <v>858</v>
      </c>
      <c r="C302" s="330"/>
      <c r="D302" s="331"/>
      <c r="E302" s="331"/>
      <c r="F302" s="330"/>
      <c r="G302" s="330"/>
      <c r="H302" s="330"/>
      <c r="I302" s="330"/>
      <c r="J302" s="330"/>
      <c r="K302" s="330"/>
      <c r="L302" s="361"/>
      <c r="M302" s="361"/>
      <c r="N302" s="362"/>
      <c r="O302" s="331"/>
      <c r="P302" s="331"/>
      <c r="Q302" s="331"/>
      <c r="R302" s="331"/>
      <c r="S302" s="331"/>
      <c r="T302" s="331"/>
      <c r="U302" s="331"/>
      <c r="V302" s="331"/>
      <c r="W302" s="331"/>
      <c r="X302" s="331"/>
      <c r="Y302" s="331"/>
      <c r="Z302" s="331"/>
      <c r="AA302" s="331"/>
      <c r="AB302" s="331"/>
      <c r="AC302" s="331"/>
      <c r="AD302" s="331"/>
      <c r="AE302" s="331"/>
      <c r="AF302" s="331"/>
      <c r="AG302" s="331"/>
      <c r="AJ302" s="371">
        <f>IF(N304="","","実施を検討している")</f>
      </c>
    </row>
    <row r="303" spans="1:38" ht="12" customHeight="1">
      <c r="A303" s="290"/>
      <c r="B303" s="330"/>
      <c r="C303" s="330"/>
      <c r="D303" s="331"/>
      <c r="E303" s="331"/>
      <c r="F303" s="330"/>
      <c r="G303" s="330"/>
      <c r="H303" s="330"/>
      <c r="I303" s="330"/>
      <c r="J303" s="330"/>
      <c r="K303" s="330"/>
      <c r="L303" s="330"/>
      <c r="M303" s="330"/>
      <c r="N303" s="281"/>
      <c r="O303" s="331"/>
      <c r="P303" s="331"/>
      <c r="Q303" s="331"/>
      <c r="R303" s="331"/>
      <c r="S303" s="331"/>
      <c r="T303" s="331"/>
      <c r="U303" s="331"/>
      <c r="V303" s="331"/>
      <c r="W303" s="331"/>
      <c r="X303" s="331"/>
      <c r="Y303" s="331"/>
      <c r="Z303" s="331"/>
      <c r="AA303" s="331"/>
      <c r="AB303" s="331"/>
      <c r="AC303" s="331"/>
      <c r="AD303" s="331"/>
      <c r="AE303" s="331"/>
      <c r="AF303" s="331"/>
      <c r="AG303" s="331"/>
      <c r="AL303" s="272" t="s">
        <v>906</v>
      </c>
    </row>
    <row r="304" spans="1:43" ht="12" customHeight="1">
      <c r="A304" s="290"/>
      <c r="B304" s="330"/>
      <c r="C304" s="330"/>
      <c r="D304" s="332"/>
      <c r="E304" s="277" t="s">
        <v>376</v>
      </c>
      <c r="F304" s="277"/>
      <c r="G304" s="277"/>
      <c r="H304" s="277"/>
      <c r="I304" s="277"/>
      <c r="J304" s="277"/>
      <c r="K304" s="277"/>
      <c r="L304" s="277"/>
      <c r="M304" s="277"/>
      <c r="N304" s="332"/>
      <c r="O304" s="287" t="s">
        <v>377</v>
      </c>
      <c r="P304" s="287"/>
      <c r="Q304" s="331"/>
      <c r="R304" s="331"/>
      <c r="S304" s="331"/>
      <c r="T304" s="331"/>
      <c r="U304" s="331"/>
      <c r="V304" s="331"/>
      <c r="W304" s="331"/>
      <c r="X304" s="331"/>
      <c r="Y304" s="331"/>
      <c r="Z304" s="331"/>
      <c r="AA304" s="331"/>
      <c r="AB304" s="331"/>
      <c r="AC304" s="331"/>
      <c r="AD304" s="331"/>
      <c r="AE304" s="331"/>
      <c r="AF304" s="331"/>
      <c r="AG304" s="331"/>
      <c r="AJ304" s="371">
        <f>IF(D306="","","検討していない・未定")</f>
      </c>
      <c r="AL304" s="419">
        <f>AJ300&amp;AJ302&amp;AJ304&amp;AJ306</f>
      </c>
      <c r="AM304" s="420"/>
      <c r="AN304" s="420"/>
      <c r="AO304" s="420"/>
      <c r="AP304" s="420"/>
      <c r="AQ304" s="421"/>
    </row>
    <row r="305" spans="1:33" ht="12" customHeight="1">
      <c r="A305" s="290"/>
      <c r="B305" s="330"/>
      <c r="C305" s="330"/>
      <c r="D305" s="331"/>
      <c r="E305" s="320"/>
      <c r="F305" s="320"/>
      <c r="G305" s="320"/>
      <c r="H305" s="320"/>
      <c r="I305" s="320"/>
      <c r="J305" s="320"/>
      <c r="K305" s="320"/>
      <c r="L305" s="320"/>
      <c r="M305" s="320"/>
      <c r="N305" s="287"/>
      <c r="O305" s="287"/>
      <c r="P305" s="287"/>
      <c r="Q305" s="331"/>
      <c r="R305" s="331"/>
      <c r="S305" s="331"/>
      <c r="T305" s="331"/>
      <c r="U305" s="331"/>
      <c r="V305" s="331"/>
      <c r="W305" s="331"/>
      <c r="X305" s="331"/>
      <c r="Y305" s="331"/>
      <c r="Z305" s="331"/>
      <c r="AA305" s="331"/>
      <c r="AB305" s="331"/>
      <c r="AC305" s="331"/>
      <c r="AD305" s="331"/>
      <c r="AE305" s="331"/>
      <c r="AF305" s="331"/>
      <c r="AG305" s="331"/>
    </row>
    <row r="306" spans="1:36" ht="12" customHeight="1">
      <c r="A306" s="290"/>
      <c r="B306" s="330"/>
      <c r="C306" s="330"/>
      <c r="D306" s="332"/>
      <c r="E306" s="277" t="s">
        <v>378</v>
      </c>
      <c r="F306" s="277"/>
      <c r="G306" s="277"/>
      <c r="H306" s="277"/>
      <c r="I306" s="277"/>
      <c r="J306" s="277"/>
      <c r="K306" s="277"/>
      <c r="L306" s="277"/>
      <c r="M306" s="277"/>
      <c r="N306" s="332"/>
      <c r="O306" s="287" t="s">
        <v>383</v>
      </c>
      <c r="P306" s="287"/>
      <c r="Q306" s="331"/>
      <c r="R306" s="331"/>
      <c r="S306" s="331"/>
      <c r="T306" s="331"/>
      <c r="U306" s="331"/>
      <c r="V306" s="331"/>
      <c r="W306" s="331"/>
      <c r="X306" s="331"/>
      <c r="Y306" s="331"/>
      <c r="Z306" s="331"/>
      <c r="AA306" s="331"/>
      <c r="AB306" s="331"/>
      <c r="AC306" s="331"/>
      <c r="AD306" s="331"/>
      <c r="AE306" s="331"/>
      <c r="AF306" s="331"/>
      <c r="AG306" s="331"/>
      <c r="AJ306" s="371">
        <f>IF(N306="","","実施する予定は無い")</f>
      </c>
    </row>
    <row r="307" spans="1:33" ht="12" customHeight="1">
      <c r="A307" s="331"/>
      <c r="B307" s="330"/>
      <c r="C307" s="330"/>
      <c r="D307" s="330"/>
      <c r="E307" s="277"/>
      <c r="F307" s="277"/>
      <c r="G307" s="277"/>
      <c r="H307" s="277"/>
      <c r="I307" s="277"/>
      <c r="J307" s="277"/>
      <c r="K307" s="277"/>
      <c r="L307" s="277"/>
      <c r="M307" s="277"/>
      <c r="N307" s="330"/>
      <c r="O307" s="287"/>
      <c r="P307" s="287"/>
      <c r="Q307" s="331"/>
      <c r="R307" s="331"/>
      <c r="S307" s="331"/>
      <c r="T307" s="331"/>
      <c r="U307" s="331"/>
      <c r="V307" s="331"/>
      <c r="W307" s="331"/>
      <c r="X307" s="331"/>
      <c r="Y307" s="331"/>
      <c r="Z307" s="331"/>
      <c r="AA307" s="331"/>
      <c r="AB307" s="331"/>
      <c r="AC307" s="331"/>
      <c r="AD307" s="331"/>
      <c r="AE307" s="331"/>
      <c r="AF307" s="331"/>
      <c r="AG307" s="331"/>
    </row>
    <row r="308" spans="1:36" ht="12" customHeight="1">
      <c r="A308" s="331"/>
      <c r="B308" s="331" t="s">
        <v>799</v>
      </c>
      <c r="C308" s="330"/>
      <c r="D308" s="330"/>
      <c r="E308" s="277"/>
      <c r="F308" s="277"/>
      <c r="G308" s="277"/>
      <c r="H308" s="277"/>
      <c r="I308" s="277"/>
      <c r="J308" s="277"/>
      <c r="K308" s="277"/>
      <c r="L308" s="277"/>
      <c r="M308" s="277"/>
      <c r="N308" s="330"/>
      <c r="O308" s="287"/>
      <c r="P308" s="287"/>
      <c r="Q308" s="331"/>
      <c r="R308" s="331"/>
      <c r="S308" s="331"/>
      <c r="T308" s="331"/>
      <c r="U308" s="331"/>
      <c r="V308" s="331"/>
      <c r="W308" s="331"/>
      <c r="X308" s="331"/>
      <c r="Y308" s="331"/>
      <c r="Z308" s="331"/>
      <c r="AA308" s="331"/>
      <c r="AB308" s="331"/>
      <c r="AC308" s="331"/>
      <c r="AD308" s="331"/>
      <c r="AE308" s="331"/>
      <c r="AF308" s="331"/>
      <c r="AG308" s="331"/>
      <c r="AJ308" s="371">
        <f>IF(D310="","","全量供給")</f>
      </c>
    </row>
    <row r="309" spans="1:33" ht="12" customHeight="1">
      <c r="A309" s="331"/>
      <c r="B309" s="331"/>
      <c r="C309" s="330"/>
      <c r="D309" s="330"/>
      <c r="E309" s="277"/>
      <c r="F309" s="277"/>
      <c r="G309" s="277"/>
      <c r="H309" s="277"/>
      <c r="I309" s="277"/>
      <c r="J309" s="277"/>
      <c r="K309" s="277"/>
      <c r="L309" s="277"/>
      <c r="M309" s="277"/>
      <c r="N309" s="330"/>
      <c r="O309" s="287"/>
      <c r="P309" s="287"/>
      <c r="Q309" s="331"/>
      <c r="R309" s="331"/>
      <c r="S309" s="331"/>
      <c r="T309" s="331"/>
      <c r="U309" s="331"/>
      <c r="V309" s="331"/>
      <c r="W309" s="331"/>
      <c r="X309" s="331"/>
      <c r="Y309" s="331"/>
      <c r="Z309" s="331"/>
      <c r="AA309" s="331"/>
      <c r="AB309" s="331"/>
      <c r="AC309" s="331"/>
      <c r="AD309" s="331"/>
      <c r="AE309" s="331"/>
      <c r="AF309" s="331"/>
      <c r="AG309" s="331"/>
    </row>
    <row r="310" spans="1:36" ht="12" customHeight="1">
      <c r="A310" s="331"/>
      <c r="B310" s="331"/>
      <c r="C310" s="330"/>
      <c r="D310" s="332"/>
      <c r="E310" s="277" t="s">
        <v>403</v>
      </c>
      <c r="F310" s="277"/>
      <c r="G310" s="277"/>
      <c r="H310" s="277"/>
      <c r="I310" s="277"/>
      <c r="J310" s="277"/>
      <c r="K310" s="277"/>
      <c r="L310" s="277"/>
      <c r="M310" s="277"/>
      <c r="N310" s="332"/>
      <c r="O310" s="287" t="s">
        <v>380</v>
      </c>
      <c r="P310" s="287"/>
      <c r="Q310" s="331"/>
      <c r="R310" s="331"/>
      <c r="S310" s="331"/>
      <c r="T310" s="331"/>
      <c r="U310" s="331"/>
      <c r="V310" s="331"/>
      <c r="W310" s="331"/>
      <c r="X310" s="331"/>
      <c r="Y310" s="331"/>
      <c r="Z310" s="331"/>
      <c r="AA310" s="331"/>
      <c r="AB310" s="331"/>
      <c r="AC310" s="331"/>
      <c r="AD310" s="331"/>
      <c r="AE310" s="331"/>
      <c r="AF310" s="331"/>
      <c r="AG310" s="331"/>
      <c r="AJ310" s="371">
        <f>IF(N310="","","横切り型部分供給")</f>
      </c>
    </row>
    <row r="311" spans="1:38" ht="12" customHeight="1">
      <c r="A311" s="331"/>
      <c r="B311" s="331"/>
      <c r="C311" s="330"/>
      <c r="D311" s="331"/>
      <c r="E311" s="320"/>
      <c r="F311" s="320"/>
      <c r="G311" s="320"/>
      <c r="H311" s="320"/>
      <c r="I311" s="320"/>
      <c r="J311" s="320"/>
      <c r="K311" s="320"/>
      <c r="L311" s="320"/>
      <c r="M311" s="320"/>
      <c r="N311" s="287"/>
      <c r="O311" s="287"/>
      <c r="P311" s="287"/>
      <c r="Q311" s="331"/>
      <c r="R311" s="331"/>
      <c r="S311" s="331"/>
      <c r="T311" s="331"/>
      <c r="U311" s="331"/>
      <c r="V311" s="331"/>
      <c r="W311" s="331"/>
      <c r="X311" s="331"/>
      <c r="Y311" s="331"/>
      <c r="Z311" s="331"/>
      <c r="AA311" s="331"/>
      <c r="AB311" s="331"/>
      <c r="AC311" s="331"/>
      <c r="AD311" s="331"/>
      <c r="AE311" s="331"/>
      <c r="AF311" s="331"/>
      <c r="AG311" s="331"/>
      <c r="AL311" s="272" t="s">
        <v>906</v>
      </c>
    </row>
    <row r="312" spans="1:43" ht="12" customHeight="1">
      <c r="A312" s="331"/>
      <c r="B312" s="331"/>
      <c r="C312" s="330"/>
      <c r="D312" s="332"/>
      <c r="E312" s="277" t="s">
        <v>381</v>
      </c>
      <c r="F312" s="277"/>
      <c r="G312" s="277"/>
      <c r="H312" s="277"/>
      <c r="I312" s="277"/>
      <c r="J312" s="277"/>
      <c r="K312" s="277"/>
      <c r="L312" s="277"/>
      <c r="M312" s="277"/>
      <c r="N312" s="332"/>
      <c r="O312" s="287" t="s">
        <v>382</v>
      </c>
      <c r="P312" s="287"/>
      <c r="Q312" s="331"/>
      <c r="R312" s="331"/>
      <c r="S312" s="331"/>
      <c r="T312" s="331"/>
      <c r="U312" s="331"/>
      <c r="V312" s="331"/>
      <c r="W312" s="331"/>
      <c r="X312" s="331"/>
      <c r="Y312" s="331"/>
      <c r="Z312" s="331"/>
      <c r="AA312" s="331"/>
      <c r="AB312" s="331"/>
      <c r="AC312" s="331"/>
      <c r="AD312" s="331"/>
      <c r="AE312" s="331"/>
      <c r="AF312" s="331"/>
      <c r="AG312" s="331"/>
      <c r="AJ312" s="371">
        <f>IF(D312="","","通告型部分供給")</f>
      </c>
      <c r="AL312" s="419">
        <f>AJ308&amp;AJ310&amp;AJ312&amp;AJ314</f>
      </c>
      <c r="AM312" s="420"/>
      <c r="AN312" s="420"/>
      <c r="AO312" s="420"/>
      <c r="AP312" s="420"/>
      <c r="AQ312" s="421"/>
    </row>
    <row r="313" spans="1:33" ht="12" customHeight="1">
      <c r="A313" s="331"/>
      <c r="B313" s="331"/>
      <c r="C313" s="330"/>
      <c r="D313" s="330"/>
      <c r="E313" s="277"/>
      <c r="F313" s="277"/>
      <c r="G313" s="277"/>
      <c r="H313" s="277"/>
      <c r="I313" s="277"/>
      <c r="J313" s="277"/>
      <c r="K313" s="277"/>
      <c r="L313" s="277"/>
      <c r="M313" s="277"/>
      <c r="N313" s="330"/>
      <c r="O313" s="287"/>
      <c r="P313" s="287"/>
      <c r="Q313" s="331"/>
      <c r="R313" s="331"/>
      <c r="S313" s="331"/>
      <c r="T313" s="331"/>
      <c r="U313" s="331"/>
      <c r="V313" s="331"/>
      <c r="W313" s="331"/>
      <c r="X313" s="331"/>
      <c r="Y313" s="331"/>
      <c r="Z313" s="331"/>
      <c r="AA313" s="331"/>
      <c r="AB313" s="331"/>
      <c r="AC313" s="331"/>
      <c r="AD313" s="331"/>
      <c r="AE313" s="331"/>
      <c r="AF313" s="331"/>
      <c r="AG313" s="331"/>
    </row>
    <row r="314" spans="1:36" ht="12" customHeight="1">
      <c r="A314" s="331"/>
      <c r="B314" s="331" t="s">
        <v>731</v>
      </c>
      <c r="C314" s="330"/>
      <c r="D314" s="330"/>
      <c r="E314" s="277"/>
      <c r="F314" s="277"/>
      <c r="G314" s="277"/>
      <c r="H314" s="277"/>
      <c r="I314" s="277"/>
      <c r="J314" s="277"/>
      <c r="K314" s="277"/>
      <c r="L314" s="277"/>
      <c r="M314" s="277"/>
      <c r="N314" s="330"/>
      <c r="O314" s="287"/>
      <c r="P314" s="287"/>
      <c r="Q314" s="331"/>
      <c r="R314" s="331"/>
      <c r="S314" s="331"/>
      <c r="T314" s="331"/>
      <c r="U314" s="331"/>
      <c r="V314" s="331"/>
      <c r="W314" s="331"/>
      <c r="X314" s="331"/>
      <c r="Y314" s="331"/>
      <c r="Z314" s="331"/>
      <c r="AA314" s="331"/>
      <c r="AB314" s="331"/>
      <c r="AC314" s="331"/>
      <c r="AD314" s="331"/>
      <c r="AE314" s="331"/>
      <c r="AF314" s="331"/>
      <c r="AG314" s="331"/>
      <c r="AJ314" s="371">
        <f>IF(N312="","","縦切り型部分供給")</f>
      </c>
    </row>
    <row r="315" spans="1:38" ht="12" customHeight="1">
      <c r="A315" s="331"/>
      <c r="B315" s="331"/>
      <c r="C315" s="330"/>
      <c r="D315" s="330"/>
      <c r="E315" s="277"/>
      <c r="F315" s="277"/>
      <c r="G315" s="277"/>
      <c r="H315" s="277"/>
      <c r="I315" s="277"/>
      <c r="J315" s="277"/>
      <c r="K315" s="277"/>
      <c r="L315" s="277"/>
      <c r="M315" s="277"/>
      <c r="N315" s="330"/>
      <c r="O315" s="287"/>
      <c r="P315" s="287"/>
      <c r="Q315" s="331"/>
      <c r="R315" s="331"/>
      <c r="S315" s="331"/>
      <c r="T315" s="331"/>
      <c r="U315" s="331"/>
      <c r="V315" s="331"/>
      <c r="W315" s="331"/>
      <c r="X315" s="331"/>
      <c r="Y315" s="331"/>
      <c r="Z315" s="331"/>
      <c r="AA315" s="331"/>
      <c r="AB315" s="331"/>
      <c r="AC315" s="331"/>
      <c r="AD315" s="331"/>
      <c r="AE315" s="331"/>
      <c r="AF315" s="331"/>
      <c r="AG315" s="331"/>
      <c r="AL315" s="272" t="s">
        <v>906</v>
      </c>
    </row>
    <row r="316" spans="1:43" ht="12" customHeight="1">
      <c r="A316" s="331"/>
      <c r="B316" s="331"/>
      <c r="C316" s="330"/>
      <c r="D316" s="332"/>
      <c r="E316" s="277" t="s">
        <v>732</v>
      </c>
      <c r="F316" s="277"/>
      <c r="G316" s="277"/>
      <c r="H316" s="277"/>
      <c r="I316" s="277"/>
      <c r="J316" s="277"/>
      <c r="K316" s="277"/>
      <c r="L316" s="277"/>
      <c r="M316" s="277"/>
      <c r="N316" s="332"/>
      <c r="O316" s="287" t="s">
        <v>733</v>
      </c>
      <c r="P316" s="287"/>
      <c r="Q316" s="331"/>
      <c r="R316" s="331"/>
      <c r="S316" s="331"/>
      <c r="T316" s="331"/>
      <c r="U316" s="331"/>
      <c r="V316" s="331"/>
      <c r="W316" s="331"/>
      <c r="X316" s="331"/>
      <c r="Y316" s="331"/>
      <c r="Z316" s="331"/>
      <c r="AA316" s="331"/>
      <c r="AB316" s="331"/>
      <c r="AC316" s="331"/>
      <c r="AD316" s="331"/>
      <c r="AE316" s="331"/>
      <c r="AF316" s="331"/>
      <c r="AG316" s="331"/>
      <c r="AJ316" s="371">
        <f>IF(D316="","","委託している")</f>
      </c>
      <c r="AL316" s="419">
        <f>AJ316&amp;AJ318</f>
      </c>
      <c r="AM316" s="420"/>
      <c r="AN316" s="420"/>
      <c r="AO316" s="420"/>
      <c r="AP316" s="420"/>
      <c r="AQ316" s="421"/>
    </row>
    <row r="317" spans="1:33" ht="12" customHeight="1">
      <c r="A317" s="331"/>
      <c r="B317" s="331"/>
      <c r="C317" s="330"/>
      <c r="D317" s="330"/>
      <c r="E317" s="277"/>
      <c r="F317" s="277"/>
      <c r="G317" s="277"/>
      <c r="H317" s="277"/>
      <c r="I317" s="277"/>
      <c r="J317" s="277"/>
      <c r="K317" s="277"/>
      <c r="L317" s="277"/>
      <c r="M317" s="277"/>
      <c r="N317" s="345"/>
      <c r="O317" s="287"/>
      <c r="P317" s="287"/>
      <c r="Q317" s="331"/>
      <c r="R317" s="331"/>
      <c r="S317" s="331"/>
      <c r="T317" s="331"/>
      <c r="U317" s="331"/>
      <c r="V317" s="331"/>
      <c r="W317" s="331"/>
      <c r="X317" s="331"/>
      <c r="Y317" s="331"/>
      <c r="Z317" s="331"/>
      <c r="AA317" s="331"/>
      <c r="AB317" s="331"/>
      <c r="AC317" s="331"/>
      <c r="AD317" s="331"/>
      <c r="AE317" s="331"/>
      <c r="AF317" s="331"/>
      <c r="AG317" s="331"/>
    </row>
    <row r="318" spans="1:36" ht="12" customHeight="1">
      <c r="A318" s="331"/>
      <c r="B318" s="331"/>
      <c r="C318" s="330"/>
      <c r="D318" s="330"/>
      <c r="E318" s="277"/>
      <c r="F318" s="277"/>
      <c r="G318" s="277"/>
      <c r="H318" s="277"/>
      <c r="I318" s="277"/>
      <c r="J318" s="277"/>
      <c r="K318" s="277"/>
      <c r="L318" s="277"/>
      <c r="M318" s="277"/>
      <c r="N318" s="345"/>
      <c r="O318" s="287"/>
      <c r="P318" s="287"/>
      <c r="Q318" s="331"/>
      <c r="R318" s="331"/>
      <c r="S318" s="331"/>
      <c r="T318" s="331"/>
      <c r="U318" s="331"/>
      <c r="V318" s="331"/>
      <c r="W318" s="331"/>
      <c r="X318" s="331"/>
      <c r="Y318" s="331"/>
      <c r="Z318" s="331"/>
      <c r="AA318" s="331"/>
      <c r="AB318" s="331"/>
      <c r="AC318" s="331"/>
      <c r="AD318" s="331"/>
      <c r="AE318" s="331"/>
      <c r="AF318" s="331"/>
      <c r="AG318" s="331"/>
      <c r="AJ318" s="371">
        <f>IF(N316="","","委託していない")</f>
      </c>
    </row>
    <row r="319" spans="1:33" ht="12" customHeight="1">
      <c r="A319" s="418" t="s">
        <v>734</v>
      </c>
      <c r="B319" s="418"/>
      <c r="C319" s="418"/>
      <c r="D319" s="418"/>
      <c r="E319" s="418"/>
      <c r="F319" s="418"/>
      <c r="G319" s="418"/>
      <c r="H319" s="418"/>
      <c r="I319" s="418"/>
      <c r="J319" s="418"/>
      <c r="K319" s="418"/>
      <c r="L319" s="418"/>
      <c r="M319" s="418"/>
      <c r="N319" s="418"/>
      <c r="O319" s="418"/>
      <c r="P319" s="418"/>
      <c r="Q319" s="418"/>
      <c r="R319" s="418"/>
      <c r="S319" s="418"/>
      <c r="T319" s="418"/>
      <c r="U319" s="418"/>
      <c r="V319" s="418"/>
      <c r="W319" s="418"/>
      <c r="X319" s="418"/>
      <c r="Y319" s="418"/>
      <c r="Z319" s="418"/>
      <c r="AA319" s="418"/>
      <c r="AB319" s="418"/>
      <c r="AC319" s="418"/>
      <c r="AD319" s="418"/>
      <c r="AE319" s="418"/>
      <c r="AF319" s="418"/>
      <c r="AG319" s="418"/>
    </row>
    <row r="320" spans="1:33" ht="12" customHeight="1">
      <c r="A320" s="331"/>
      <c r="B320" s="287"/>
      <c r="C320" s="287"/>
      <c r="D320" s="317"/>
      <c r="E320" s="319"/>
      <c r="F320" s="277"/>
      <c r="G320" s="277"/>
      <c r="H320" s="277"/>
      <c r="I320" s="277"/>
      <c r="J320" s="277"/>
      <c r="K320" s="277"/>
      <c r="L320" s="277"/>
      <c r="M320" s="277"/>
      <c r="N320" s="277"/>
      <c r="O320" s="287"/>
      <c r="P320" s="287"/>
      <c r="Q320" s="287"/>
      <c r="R320" s="287"/>
      <c r="S320" s="287"/>
      <c r="T320" s="287"/>
      <c r="U320" s="287"/>
      <c r="V320" s="287"/>
      <c r="W320" s="287"/>
      <c r="X320" s="287"/>
      <c r="Y320" s="287"/>
      <c r="Z320" s="287"/>
      <c r="AA320" s="287"/>
      <c r="AB320" s="287"/>
      <c r="AC320" s="287"/>
      <c r="AD320" s="287"/>
      <c r="AE320" s="287"/>
      <c r="AF320" s="287"/>
      <c r="AG320" s="287"/>
    </row>
    <row r="321" spans="1:43" ht="12" customHeight="1">
      <c r="A321" s="331"/>
      <c r="B321" s="331" t="s">
        <v>735</v>
      </c>
      <c r="C321" s="330"/>
      <c r="D321" s="331"/>
      <c r="E321" s="331"/>
      <c r="F321" s="330"/>
      <c r="G321" s="330"/>
      <c r="H321" s="330"/>
      <c r="I321" s="330"/>
      <c r="J321" s="330"/>
      <c r="K321" s="330"/>
      <c r="L321" s="330"/>
      <c r="M321" s="330"/>
      <c r="N321" s="281"/>
      <c r="O321" s="331"/>
      <c r="P321" s="331"/>
      <c r="Q321" s="331"/>
      <c r="R321" s="331"/>
      <c r="S321" s="331"/>
      <c r="T321" s="331"/>
      <c r="U321" s="331"/>
      <c r="V321" s="331"/>
      <c r="W321" s="331"/>
      <c r="X321" s="331"/>
      <c r="Y321" s="331"/>
      <c r="Z321" s="331"/>
      <c r="AA321" s="331"/>
      <c r="AB321" s="331"/>
      <c r="AC321" s="331"/>
      <c r="AD321" s="331"/>
      <c r="AE321" s="331"/>
      <c r="AF321" s="331"/>
      <c r="AG321" s="331"/>
      <c r="AJ321" s="371">
        <f>IF(D323="","","参画している")</f>
      </c>
      <c r="AL321" s="419">
        <f>AJ321&amp;AJ323</f>
      </c>
      <c r="AM321" s="420"/>
      <c r="AN321" s="420"/>
      <c r="AO321" s="420"/>
      <c r="AP321" s="420"/>
      <c r="AQ321" s="421"/>
    </row>
    <row r="322" spans="1:33" ht="12" customHeight="1">
      <c r="A322" s="331"/>
      <c r="B322" s="330"/>
      <c r="C322" s="330"/>
      <c r="D322" s="331"/>
      <c r="E322" s="331"/>
      <c r="F322" s="330"/>
      <c r="G322" s="330"/>
      <c r="H322" s="330"/>
      <c r="I322" s="330"/>
      <c r="J322" s="330"/>
      <c r="K322" s="330"/>
      <c r="L322" s="330"/>
      <c r="M322" s="330"/>
      <c r="N322" s="281"/>
      <c r="O322" s="331"/>
      <c r="P322" s="331"/>
      <c r="Q322" s="331"/>
      <c r="R322" s="331"/>
      <c r="S322" s="331"/>
      <c r="T322" s="331"/>
      <c r="U322" s="331"/>
      <c r="V322" s="331"/>
      <c r="W322" s="331"/>
      <c r="X322" s="331"/>
      <c r="Y322" s="331"/>
      <c r="Z322" s="331"/>
      <c r="AA322" s="331"/>
      <c r="AB322" s="331"/>
      <c r="AC322" s="331"/>
      <c r="AD322" s="331"/>
      <c r="AE322" s="331"/>
      <c r="AF322" s="331"/>
      <c r="AG322" s="331"/>
    </row>
    <row r="323" spans="1:36" ht="12">
      <c r="A323" s="331"/>
      <c r="B323" s="330"/>
      <c r="C323" s="330"/>
      <c r="D323" s="332"/>
      <c r="E323" s="277" t="s">
        <v>736</v>
      </c>
      <c r="F323" s="277"/>
      <c r="G323" s="277"/>
      <c r="H323" s="277"/>
      <c r="I323" s="277"/>
      <c r="J323" s="277"/>
      <c r="K323" s="277"/>
      <c r="L323" s="277"/>
      <c r="M323" s="277"/>
      <c r="N323" s="332"/>
      <c r="O323" s="287" t="s">
        <v>737</v>
      </c>
      <c r="P323" s="287"/>
      <c r="Q323" s="331"/>
      <c r="R323" s="331"/>
      <c r="S323" s="331"/>
      <c r="T323" s="331"/>
      <c r="U323" s="331"/>
      <c r="V323" s="331"/>
      <c r="W323" s="331"/>
      <c r="X323" s="331"/>
      <c r="Y323" s="331"/>
      <c r="Z323" s="331"/>
      <c r="AA323" s="331"/>
      <c r="AB323" s="331"/>
      <c r="AC323" s="331"/>
      <c r="AD323" s="331"/>
      <c r="AE323" s="331"/>
      <c r="AF323" s="331"/>
      <c r="AG323" s="331"/>
      <c r="AJ323" s="371">
        <f>IF(N323="","","参画していない")</f>
      </c>
    </row>
    <row r="324" spans="1:33" ht="12" customHeight="1">
      <c r="A324" s="331"/>
      <c r="B324" s="330"/>
      <c r="C324" s="330"/>
      <c r="D324" s="277"/>
      <c r="E324" s="277"/>
      <c r="F324" s="277"/>
      <c r="G324" s="277"/>
      <c r="H324" s="277"/>
      <c r="I324" s="277"/>
      <c r="J324" s="277"/>
      <c r="K324" s="277"/>
      <c r="L324" s="277"/>
      <c r="M324" s="277"/>
      <c r="N324" s="330"/>
      <c r="O324" s="287"/>
      <c r="P324" s="287"/>
      <c r="Q324" s="331"/>
      <c r="R324" s="331"/>
      <c r="S324" s="331"/>
      <c r="T324" s="331"/>
      <c r="U324" s="331"/>
      <c r="V324" s="331"/>
      <c r="W324" s="331"/>
      <c r="X324" s="331"/>
      <c r="Y324" s="331"/>
      <c r="Z324" s="331"/>
      <c r="AA324" s="331"/>
      <c r="AB324" s="331"/>
      <c r="AC324" s="331"/>
      <c r="AD324" s="331"/>
      <c r="AE324" s="331"/>
      <c r="AF324" s="331"/>
      <c r="AG324" s="331"/>
    </row>
    <row r="325" spans="1:33" ht="12" customHeight="1">
      <c r="A325" s="331"/>
      <c r="B325" s="331" t="s">
        <v>854</v>
      </c>
      <c r="C325" s="330"/>
      <c r="D325" s="277"/>
      <c r="E325" s="277"/>
      <c r="F325" s="277"/>
      <c r="G325" s="277"/>
      <c r="H325" s="277"/>
      <c r="I325" s="277"/>
      <c r="J325" s="277"/>
      <c r="K325" s="277"/>
      <c r="L325" s="277"/>
      <c r="M325" s="277"/>
      <c r="N325" s="330"/>
      <c r="O325" s="287"/>
      <c r="P325" s="287"/>
      <c r="Q325" s="331"/>
      <c r="R325" s="331"/>
      <c r="S325" s="331"/>
      <c r="T325" s="331"/>
      <c r="U325" s="331"/>
      <c r="V325" s="331"/>
      <c r="W325" s="331"/>
      <c r="X325" s="331"/>
      <c r="Y325" s="331"/>
      <c r="Z325" s="331"/>
      <c r="AA325" s="331"/>
      <c r="AB325" s="331"/>
      <c r="AC325" s="331"/>
      <c r="AD325" s="331"/>
      <c r="AE325" s="331"/>
      <c r="AF325" s="331"/>
      <c r="AG325" s="331"/>
    </row>
    <row r="326" spans="1:33" ht="12" customHeight="1">
      <c r="A326" s="331"/>
      <c r="B326" s="331"/>
      <c r="C326" s="330"/>
      <c r="D326" s="277"/>
      <c r="E326" s="277"/>
      <c r="F326" s="277"/>
      <c r="G326" s="277"/>
      <c r="H326" s="277"/>
      <c r="I326" s="277"/>
      <c r="J326" s="277"/>
      <c r="K326" s="277"/>
      <c r="L326" s="277"/>
      <c r="M326" s="277"/>
      <c r="N326" s="330"/>
      <c r="O326" s="287"/>
      <c r="P326" s="287"/>
      <c r="Q326" s="331"/>
      <c r="R326" s="331"/>
      <c r="S326" s="331"/>
      <c r="T326" s="331"/>
      <c r="U326" s="331"/>
      <c r="V326" s="331"/>
      <c r="W326" s="331"/>
      <c r="X326" s="331"/>
      <c r="Y326" s="331"/>
      <c r="Z326" s="331"/>
      <c r="AA326" s="331"/>
      <c r="AB326" s="331"/>
      <c r="AC326" s="331"/>
      <c r="AD326" s="331"/>
      <c r="AE326" s="331"/>
      <c r="AF326" s="331"/>
      <c r="AG326" s="331"/>
    </row>
    <row r="327" spans="1:33" ht="12" customHeight="1">
      <c r="A327" s="331"/>
      <c r="B327" s="331"/>
      <c r="C327" s="330"/>
      <c r="D327" s="332"/>
      <c r="E327" s="277" t="s">
        <v>738</v>
      </c>
      <c r="F327" s="277"/>
      <c r="G327" s="277"/>
      <c r="H327" s="277"/>
      <c r="I327" s="277"/>
      <c r="J327" s="277"/>
      <c r="K327" s="277"/>
      <c r="L327" s="277"/>
      <c r="M327" s="277"/>
      <c r="N327" s="332"/>
      <c r="O327" s="287" t="s">
        <v>739</v>
      </c>
      <c r="P327" s="287"/>
      <c r="Q327" s="331"/>
      <c r="R327" s="331"/>
      <c r="S327" s="331"/>
      <c r="T327" s="331"/>
      <c r="U327" s="331"/>
      <c r="V327" s="331"/>
      <c r="W327" s="331"/>
      <c r="X327" s="331"/>
      <c r="Y327" s="331"/>
      <c r="Z327" s="331"/>
      <c r="AA327" s="331"/>
      <c r="AB327" s="331"/>
      <c r="AC327" s="331"/>
      <c r="AD327" s="331"/>
      <c r="AE327" s="331"/>
      <c r="AF327" s="331"/>
      <c r="AG327" s="331"/>
    </row>
    <row r="328" spans="1:33" ht="12" customHeight="1">
      <c r="A328" s="331"/>
      <c r="B328" s="331"/>
      <c r="C328" s="330"/>
      <c r="D328" s="331"/>
      <c r="E328" s="320"/>
      <c r="F328" s="320"/>
      <c r="G328" s="320"/>
      <c r="H328" s="320"/>
      <c r="I328" s="320"/>
      <c r="J328" s="320"/>
      <c r="K328" s="320"/>
      <c r="L328" s="320"/>
      <c r="M328" s="320"/>
      <c r="N328" s="287"/>
      <c r="O328" s="287"/>
      <c r="P328" s="287"/>
      <c r="Q328" s="331"/>
      <c r="R328" s="331"/>
      <c r="S328" s="331"/>
      <c r="T328" s="331"/>
      <c r="U328" s="331"/>
      <c r="V328" s="331"/>
      <c r="W328" s="331"/>
      <c r="X328" s="331"/>
      <c r="Y328" s="331"/>
      <c r="Z328" s="331"/>
      <c r="AA328" s="331"/>
      <c r="AB328" s="331"/>
      <c r="AC328" s="331"/>
      <c r="AD328" s="331"/>
      <c r="AE328" s="331"/>
      <c r="AF328" s="331"/>
      <c r="AG328" s="331"/>
    </row>
    <row r="329" spans="1:33" ht="12" customHeight="1">
      <c r="A329" s="331"/>
      <c r="B329" s="331"/>
      <c r="C329" s="330"/>
      <c r="D329" s="332"/>
      <c r="E329" s="277" t="s">
        <v>740</v>
      </c>
      <c r="F329" s="277"/>
      <c r="G329" s="277"/>
      <c r="H329" s="277"/>
      <c r="I329" s="277"/>
      <c r="J329" s="277"/>
      <c r="K329" s="277"/>
      <c r="L329" s="277"/>
      <c r="M329" s="277"/>
      <c r="N329" s="332"/>
      <c r="O329" s="287" t="s">
        <v>741</v>
      </c>
      <c r="P329" s="287"/>
      <c r="Q329" s="331"/>
      <c r="R329" s="331"/>
      <c r="S329" s="331"/>
      <c r="T329" s="331"/>
      <c r="U329" s="331"/>
      <c r="V329" s="331"/>
      <c r="W329" s="331"/>
      <c r="X329" s="331"/>
      <c r="Y329" s="331"/>
      <c r="Z329" s="331"/>
      <c r="AA329" s="331"/>
      <c r="AB329" s="331"/>
      <c r="AC329" s="331"/>
      <c r="AD329" s="331"/>
      <c r="AE329" s="331"/>
      <c r="AF329" s="331"/>
      <c r="AG329" s="331"/>
    </row>
    <row r="330" spans="1:33" ht="12" customHeight="1">
      <c r="A330" s="331"/>
      <c r="B330" s="331"/>
      <c r="C330" s="330"/>
      <c r="D330" s="277"/>
      <c r="E330" s="277"/>
      <c r="F330" s="277"/>
      <c r="G330" s="277"/>
      <c r="H330" s="277"/>
      <c r="I330" s="277"/>
      <c r="J330" s="277"/>
      <c r="K330" s="277"/>
      <c r="L330" s="277"/>
      <c r="M330" s="277"/>
      <c r="N330" s="330"/>
      <c r="O330" s="287"/>
      <c r="P330" s="287"/>
      <c r="Q330" s="331"/>
      <c r="R330" s="331"/>
      <c r="S330" s="331"/>
      <c r="T330" s="331"/>
      <c r="U330" s="331"/>
      <c r="V330" s="331"/>
      <c r="W330" s="331"/>
      <c r="X330" s="331"/>
      <c r="Y330" s="331"/>
      <c r="Z330" s="331"/>
      <c r="AA330" s="331"/>
      <c r="AB330" s="331"/>
      <c r="AC330" s="331"/>
      <c r="AD330" s="331"/>
      <c r="AE330" s="331"/>
      <c r="AF330" s="331"/>
      <c r="AG330" s="331"/>
    </row>
    <row r="331" spans="1:36" ht="12" customHeight="1">
      <c r="A331" s="331"/>
      <c r="B331" s="331" t="s">
        <v>777</v>
      </c>
      <c r="C331" s="330"/>
      <c r="D331" s="277"/>
      <c r="E331" s="277"/>
      <c r="F331" s="277"/>
      <c r="G331" s="277"/>
      <c r="H331" s="277"/>
      <c r="I331" s="277"/>
      <c r="J331" s="277"/>
      <c r="K331" s="277"/>
      <c r="L331" s="277"/>
      <c r="M331" s="277"/>
      <c r="N331" s="330"/>
      <c r="O331" s="287"/>
      <c r="P331" s="287"/>
      <c r="Q331" s="331"/>
      <c r="R331" s="331"/>
      <c r="S331" s="331"/>
      <c r="T331" s="331"/>
      <c r="U331" s="331"/>
      <c r="V331" s="331"/>
      <c r="W331" s="331"/>
      <c r="X331" s="331"/>
      <c r="Y331" s="331"/>
      <c r="Z331" s="331"/>
      <c r="AA331" s="331"/>
      <c r="AB331" s="331"/>
      <c r="AC331" s="331"/>
      <c r="AD331" s="331"/>
      <c r="AE331" s="331"/>
      <c r="AF331" s="331"/>
      <c r="AG331" s="331"/>
      <c r="AJ331" s="371">
        <f>IF(D333="","","安定電源")</f>
      </c>
    </row>
    <row r="332" spans="1:33" ht="12" customHeight="1">
      <c r="A332" s="331"/>
      <c r="B332" s="331"/>
      <c r="C332" s="330"/>
      <c r="D332" s="277"/>
      <c r="E332" s="277"/>
      <c r="F332" s="277"/>
      <c r="G332" s="277"/>
      <c r="H332" s="277"/>
      <c r="I332" s="277"/>
      <c r="J332" s="277"/>
      <c r="K332" s="277"/>
      <c r="L332" s="277"/>
      <c r="M332" s="277"/>
      <c r="N332" s="330"/>
      <c r="O332" s="287"/>
      <c r="P332" s="287"/>
      <c r="Q332" s="331"/>
      <c r="R332" s="331"/>
      <c r="S332" s="331"/>
      <c r="T332" s="331"/>
      <c r="U332" s="331"/>
      <c r="V332" s="331"/>
      <c r="W332" s="331"/>
      <c r="X332" s="331"/>
      <c r="Y332" s="331"/>
      <c r="Z332" s="331"/>
      <c r="AA332" s="331"/>
      <c r="AB332" s="331"/>
      <c r="AC332" s="331"/>
      <c r="AD332" s="331"/>
      <c r="AE332" s="331"/>
      <c r="AF332" s="331"/>
      <c r="AG332" s="331"/>
    </row>
    <row r="333" spans="1:36" ht="12" customHeight="1">
      <c r="A333" s="331"/>
      <c r="B333" s="331"/>
      <c r="C333" s="330"/>
      <c r="D333" s="332"/>
      <c r="E333" s="277" t="s">
        <v>742</v>
      </c>
      <c r="F333" s="277"/>
      <c r="G333" s="277"/>
      <c r="H333" s="277"/>
      <c r="I333" s="277"/>
      <c r="J333" s="277"/>
      <c r="K333" s="277"/>
      <c r="L333" s="277"/>
      <c r="M333" s="277"/>
      <c r="N333" s="332"/>
      <c r="O333" s="287" t="s">
        <v>743</v>
      </c>
      <c r="P333" s="287"/>
      <c r="Q333" s="331"/>
      <c r="R333" s="331"/>
      <c r="S333" s="331"/>
      <c r="T333" s="331"/>
      <c r="U333" s="331"/>
      <c r="V333" s="331"/>
      <c r="W333" s="331"/>
      <c r="X333" s="331"/>
      <c r="Y333" s="331"/>
      <c r="Z333" s="331"/>
      <c r="AA333" s="331"/>
      <c r="AB333" s="331"/>
      <c r="AC333" s="331"/>
      <c r="AD333" s="331"/>
      <c r="AE333" s="331"/>
      <c r="AF333" s="331"/>
      <c r="AG333" s="331"/>
      <c r="AJ333" s="371">
        <f>IF(N333="","","発動指令電源")</f>
      </c>
    </row>
    <row r="334" spans="1:38" ht="12" customHeight="1">
      <c r="A334" s="331"/>
      <c r="B334" s="331"/>
      <c r="C334" s="330"/>
      <c r="D334" s="331"/>
      <c r="E334" s="320"/>
      <c r="F334" s="320"/>
      <c r="G334" s="320"/>
      <c r="H334" s="320"/>
      <c r="I334" s="320"/>
      <c r="J334" s="320"/>
      <c r="K334" s="320"/>
      <c r="L334" s="320"/>
      <c r="M334" s="320"/>
      <c r="N334" s="287"/>
      <c r="O334" s="287"/>
      <c r="P334" s="287"/>
      <c r="Q334" s="331"/>
      <c r="R334" s="331"/>
      <c r="S334" s="331"/>
      <c r="T334" s="331"/>
      <c r="U334" s="331"/>
      <c r="V334" s="331"/>
      <c r="W334" s="331"/>
      <c r="X334" s="331"/>
      <c r="Y334" s="331"/>
      <c r="Z334" s="331"/>
      <c r="AA334" s="331"/>
      <c r="AB334" s="331"/>
      <c r="AC334" s="331"/>
      <c r="AD334" s="331"/>
      <c r="AE334" s="331"/>
      <c r="AF334" s="331"/>
      <c r="AG334" s="331"/>
      <c r="AL334" s="272" t="s">
        <v>906</v>
      </c>
    </row>
    <row r="335" spans="1:43" ht="12" customHeight="1">
      <c r="A335" s="331"/>
      <c r="B335" s="331"/>
      <c r="C335" s="330"/>
      <c r="D335" s="332"/>
      <c r="E335" s="277" t="s">
        <v>744</v>
      </c>
      <c r="F335" s="277"/>
      <c r="G335" s="277"/>
      <c r="H335" s="277"/>
      <c r="I335" s="277"/>
      <c r="J335" s="277"/>
      <c r="K335" s="277"/>
      <c r="L335" s="277"/>
      <c r="M335" s="277"/>
      <c r="N335" s="332"/>
      <c r="O335" s="287" t="s">
        <v>745</v>
      </c>
      <c r="P335" s="287"/>
      <c r="Q335" s="331"/>
      <c r="R335" s="331"/>
      <c r="S335" s="331"/>
      <c r="T335" s="331"/>
      <c r="U335" s="331"/>
      <c r="V335" s="331"/>
      <c r="W335" s="331"/>
      <c r="X335" s="331"/>
      <c r="Y335" s="331"/>
      <c r="Z335" s="331"/>
      <c r="AA335" s="331"/>
      <c r="AB335" s="331"/>
      <c r="AC335" s="331"/>
      <c r="AD335" s="331"/>
      <c r="AE335" s="331"/>
      <c r="AF335" s="331"/>
      <c r="AG335" s="331"/>
      <c r="AJ335" s="371">
        <f>IF(D335="","","変動電源（単独）")</f>
      </c>
      <c r="AL335" s="419">
        <f>AJ331&amp;AJ333&amp;AJ335&amp;AJ337</f>
      </c>
      <c r="AM335" s="420"/>
      <c r="AN335" s="420"/>
      <c r="AO335" s="420"/>
      <c r="AP335" s="420"/>
      <c r="AQ335" s="421"/>
    </row>
    <row r="336" spans="1:33" ht="12" customHeight="1">
      <c r="A336" s="331"/>
      <c r="B336" s="331"/>
      <c r="C336" s="330"/>
      <c r="D336" s="320"/>
      <c r="E336" s="320"/>
      <c r="F336" s="320"/>
      <c r="G336" s="320"/>
      <c r="H336" s="320"/>
      <c r="I336" s="320"/>
      <c r="J336" s="320"/>
      <c r="K336" s="320"/>
      <c r="L336" s="320"/>
      <c r="M336" s="320"/>
      <c r="N336" s="287"/>
      <c r="O336" s="287"/>
      <c r="P336" s="287"/>
      <c r="Q336" s="331"/>
      <c r="R336" s="331"/>
      <c r="S336" s="331"/>
      <c r="T336" s="331"/>
      <c r="U336" s="331"/>
      <c r="V336" s="331"/>
      <c r="W336" s="331"/>
      <c r="X336" s="331"/>
      <c r="Y336" s="331"/>
      <c r="Z336" s="331"/>
      <c r="AA336" s="331"/>
      <c r="AB336" s="331"/>
      <c r="AC336" s="331"/>
      <c r="AD336" s="331"/>
      <c r="AE336" s="331"/>
      <c r="AF336" s="331"/>
      <c r="AG336" s="331"/>
    </row>
    <row r="337" spans="1:36" ht="12" customHeight="1">
      <c r="A337" s="331"/>
      <c r="B337" s="331" t="s">
        <v>776</v>
      </c>
      <c r="C337" s="330"/>
      <c r="D337" s="277"/>
      <c r="E337" s="277"/>
      <c r="F337" s="277"/>
      <c r="G337" s="277"/>
      <c r="H337" s="277"/>
      <c r="I337" s="277"/>
      <c r="J337" s="277"/>
      <c r="K337" s="277"/>
      <c r="L337" s="277"/>
      <c r="M337" s="277"/>
      <c r="N337" s="287"/>
      <c r="O337" s="287"/>
      <c r="P337" s="287"/>
      <c r="Q337" s="331"/>
      <c r="R337" s="331"/>
      <c r="S337" s="331"/>
      <c r="T337" s="331"/>
      <c r="U337" s="331"/>
      <c r="V337" s="331"/>
      <c r="W337" s="331"/>
      <c r="X337" s="331"/>
      <c r="Y337" s="331"/>
      <c r="Z337" s="331"/>
      <c r="AA337" s="331"/>
      <c r="AB337" s="331"/>
      <c r="AC337" s="331"/>
      <c r="AD337" s="331"/>
      <c r="AE337" s="331"/>
      <c r="AF337" s="331"/>
      <c r="AG337" s="331"/>
      <c r="AJ337" s="371">
        <f>IF(N335="","","変動電源（アグリゲート）")</f>
      </c>
    </row>
    <row r="338" spans="1:33" ht="12" customHeight="1">
      <c r="A338" s="331"/>
      <c r="B338" s="331"/>
      <c r="C338" s="330"/>
      <c r="D338" s="277"/>
      <c r="E338" s="277"/>
      <c r="F338" s="277"/>
      <c r="G338" s="277"/>
      <c r="H338" s="277"/>
      <c r="I338" s="277"/>
      <c r="J338" s="277"/>
      <c r="K338" s="277"/>
      <c r="L338" s="277"/>
      <c r="M338" s="277"/>
      <c r="N338" s="287"/>
      <c r="O338" s="287"/>
      <c r="P338" s="287"/>
      <c r="Q338" s="331"/>
      <c r="R338" s="331"/>
      <c r="S338" s="331"/>
      <c r="T338" s="331"/>
      <c r="U338" s="331"/>
      <c r="V338" s="331"/>
      <c r="W338" s="331"/>
      <c r="X338" s="331"/>
      <c r="Y338" s="331"/>
      <c r="Z338" s="331"/>
      <c r="AA338" s="331"/>
      <c r="AB338" s="331"/>
      <c r="AC338" s="331"/>
      <c r="AD338" s="331"/>
      <c r="AE338" s="331"/>
      <c r="AF338" s="331"/>
      <c r="AG338" s="331"/>
    </row>
    <row r="339" spans="1:33" ht="12" customHeight="1">
      <c r="A339" s="331"/>
      <c r="B339" s="331"/>
      <c r="C339" s="330"/>
      <c r="D339" s="332"/>
      <c r="E339" s="277" t="s">
        <v>746</v>
      </c>
      <c r="F339" s="277"/>
      <c r="G339" s="277"/>
      <c r="H339" s="277"/>
      <c r="I339" s="277"/>
      <c r="J339" s="277"/>
      <c r="K339" s="277"/>
      <c r="L339" s="277"/>
      <c r="M339" s="277"/>
      <c r="N339" s="287"/>
      <c r="O339" s="287"/>
      <c r="P339" s="287"/>
      <c r="Q339" s="331"/>
      <c r="R339" s="331"/>
      <c r="S339" s="331"/>
      <c r="T339" s="331"/>
      <c r="U339" s="331"/>
      <c r="V339" s="331"/>
      <c r="W339" s="331"/>
      <c r="X339" s="331"/>
      <c r="Y339" s="331"/>
      <c r="Z339" s="331"/>
      <c r="AA339" s="331"/>
      <c r="AB339" s="331"/>
      <c r="AC339" s="331"/>
      <c r="AD339" s="331"/>
      <c r="AE339" s="331"/>
      <c r="AF339" s="331"/>
      <c r="AG339" s="331"/>
    </row>
    <row r="340" spans="1:33" ht="12" customHeight="1">
      <c r="A340" s="331"/>
      <c r="B340" s="331"/>
      <c r="C340" s="330"/>
      <c r="D340" s="330"/>
      <c r="E340" s="277"/>
      <c r="F340" s="277"/>
      <c r="G340" s="277"/>
      <c r="H340" s="277"/>
      <c r="I340" s="277"/>
      <c r="J340" s="277"/>
      <c r="K340" s="277"/>
      <c r="L340" s="277"/>
      <c r="M340" s="277"/>
      <c r="N340" s="287"/>
      <c r="O340" s="287"/>
      <c r="P340" s="287"/>
      <c r="Q340" s="331"/>
      <c r="R340" s="331"/>
      <c r="S340" s="331"/>
      <c r="T340" s="331"/>
      <c r="U340" s="331"/>
      <c r="V340" s="331"/>
      <c r="W340" s="331"/>
      <c r="X340" s="331"/>
      <c r="Y340" s="331"/>
      <c r="Z340" s="331"/>
      <c r="AA340" s="331"/>
      <c r="AB340" s="331"/>
      <c r="AC340" s="331"/>
      <c r="AD340" s="331"/>
      <c r="AE340" s="331"/>
      <c r="AF340" s="331"/>
      <c r="AG340" s="331"/>
    </row>
    <row r="341" spans="1:33" ht="12" customHeight="1">
      <c r="A341" s="331"/>
      <c r="B341" s="331"/>
      <c r="C341" s="330"/>
      <c r="D341" s="332"/>
      <c r="E341" s="287" t="s">
        <v>849</v>
      </c>
      <c r="F341" s="277"/>
      <c r="G341" s="277"/>
      <c r="H341" s="277"/>
      <c r="I341" s="277"/>
      <c r="J341" s="277"/>
      <c r="K341" s="277"/>
      <c r="L341" s="277"/>
      <c r="M341" s="277"/>
      <c r="N341" s="287"/>
      <c r="O341" s="287"/>
      <c r="P341" s="287"/>
      <c r="Q341" s="331"/>
      <c r="R341" s="331"/>
      <c r="S341" s="331"/>
      <c r="T341" s="331"/>
      <c r="U341" s="331"/>
      <c r="V341" s="331"/>
      <c r="W341" s="331"/>
      <c r="X341" s="331"/>
      <c r="Y341" s="331"/>
      <c r="Z341" s="331"/>
      <c r="AA341" s="331"/>
      <c r="AB341" s="331"/>
      <c r="AC341" s="331"/>
      <c r="AD341" s="331"/>
      <c r="AE341" s="331"/>
      <c r="AF341" s="331"/>
      <c r="AG341" s="331"/>
    </row>
    <row r="342" spans="1:33" ht="12" customHeight="1">
      <c r="A342" s="331"/>
      <c r="B342" s="331"/>
      <c r="C342" s="330"/>
      <c r="D342" s="330"/>
      <c r="E342" s="277"/>
      <c r="F342" s="277"/>
      <c r="G342" s="277"/>
      <c r="H342" s="277"/>
      <c r="I342" s="277"/>
      <c r="J342" s="277"/>
      <c r="K342" s="277"/>
      <c r="L342" s="277"/>
      <c r="M342" s="277"/>
      <c r="N342" s="287"/>
      <c r="O342" s="287"/>
      <c r="P342" s="287"/>
      <c r="Q342" s="331"/>
      <c r="R342" s="331"/>
      <c r="S342" s="331"/>
      <c r="T342" s="331"/>
      <c r="U342" s="331"/>
      <c r="V342" s="331"/>
      <c r="W342" s="331"/>
      <c r="X342" s="331"/>
      <c r="Y342" s="331"/>
      <c r="Z342" s="331"/>
      <c r="AA342" s="331"/>
      <c r="AB342" s="331"/>
      <c r="AC342" s="331"/>
      <c r="AD342" s="331"/>
      <c r="AE342" s="331"/>
      <c r="AF342" s="331"/>
      <c r="AG342" s="331"/>
    </row>
    <row r="343" spans="1:43" ht="12" customHeight="1">
      <c r="A343" s="331"/>
      <c r="B343" s="331" t="s">
        <v>747</v>
      </c>
      <c r="C343" s="330"/>
      <c r="D343" s="330"/>
      <c r="E343" s="277"/>
      <c r="F343" s="277"/>
      <c r="G343" s="277"/>
      <c r="H343" s="277"/>
      <c r="I343" s="277"/>
      <c r="J343" s="277"/>
      <c r="K343" s="277"/>
      <c r="L343" s="277"/>
      <c r="M343" s="277"/>
      <c r="N343" s="287"/>
      <c r="O343" s="287"/>
      <c r="P343" s="287"/>
      <c r="Q343" s="331"/>
      <c r="R343" s="331"/>
      <c r="S343" s="331"/>
      <c r="T343" s="331"/>
      <c r="U343" s="331"/>
      <c r="V343" s="331"/>
      <c r="W343" s="331"/>
      <c r="X343" s="331"/>
      <c r="Y343" s="331"/>
      <c r="Z343" s="331"/>
      <c r="AA343" s="331"/>
      <c r="AB343" s="331"/>
      <c r="AC343" s="331"/>
      <c r="AD343" s="331"/>
      <c r="AE343" s="331"/>
      <c r="AF343" s="331"/>
      <c r="AG343" s="331"/>
      <c r="AJ343" s="371">
        <f>IF(D345="","","直営")</f>
      </c>
      <c r="AL343" s="419">
        <f>AJ343&amp;AJ345</f>
      </c>
      <c r="AM343" s="420"/>
      <c r="AN343" s="420"/>
      <c r="AO343" s="420"/>
      <c r="AP343" s="420"/>
      <c r="AQ343" s="421"/>
    </row>
    <row r="344" spans="1:33" ht="12" customHeight="1">
      <c r="A344" s="331"/>
      <c r="B344" s="331"/>
      <c r="C344" s="330"/>
      <c r="D344" s="330"/>
      <c r="E344" s="277"/>
      <c r="F344" s="277"/>
      <c r="G344" s="277"/>
      <c r="H344" s="277"/>
      <c r="I344" s="277"/>
      <c r="J344" s="277"/>
      <c r="K344" s="277"/>
      <c r="L344" s="277"/>
      <c r="M344" s="277"/>
      <c r="N344" s="287"/>
      <c r="O344" s="287"/>
      <c r="P344" s="287"/>
      <c r="Q344" s="331"/>
      <c r="R344" s="331"/>
      <c r="S344" s="331"/>
      <c r="T344" s="331"/>
      <c r="U344" s="331"/>
      <c r="V344" s="331"/>
      <c r="W344" s="331"/>
      <c r="X344" s="331"/>
      <c r="Y344" s="331"/>
      <c r="Z344" s="331"/>
      <c r="AA344" s="331"/>
      <c r="AB344" s="331"/>
      <c r="AC344" s="331"/>
      <c r="AD344" s="331"/>
      <c r="AE344" s="331"/>
      <c r="AF344" s="331"/>
      <c r="AG344" s="331"/>
    </row>
    <row r="345" spans="1:36" ht="12" customHeight="1">
      <c r="A345" s="331"/>
      <c r="B345" s="331"/>
      <c r="C345" s="330"/>
      <c r="D345" s="332"/>
      <c r="E345" s="277" t="s">
        <v>343</v>
      </c>
      <c r="F345" s="277"/>
      <c r="G345" s="277"/>
      <c r="H345" s="277"/>
      <c r="I345" s="277"/>
      <c r="J345" s="277"/>
      <c r="K345" s="277"/>
      <c r="L345" s="277"/>
      <c r="M345" s="277"/>
      <c r="N345" s="332"/>
      <c r="O345" s="287" t="s">
        <v>344</v>
      </c>
      <c r="P345" s="287"/>
      <c r="Q345" s="331"/>
      <c r="R345" s="331"/>
      <c r="S345" s="331"/>
      <c r="T345" s="331"/>
      <c r="U345" s="331"/>
      <c r="V345" s="331"/>
      <c r="W345" s="331"/>
      <c r="X345" s="331"/>
      <c r="Y345" s="331"/>
      <c r="Z345" s="331"/>
      <c r="AA345" s="331"/>
      <c r="AB345" s="331"/>
      <c r="AC345" s="331"/>
      <c r="AD345" s="331"/>
      <c r="AE345" s="331"/>
      <c r="AF345" s="331"/>
      <c r="AG345" s="331"/>
      <c r="AJ345" s="371">
        <f>IF(N345="","","委託")</f>
      </c>
    </row>
    <row r="346" spans="1:33" ht="12" customHeight="1">
      <c r="A346" s="331"/>
      <c r="B346" s="331"/>
      <c r="C346" s="330"/>
      <c r="D346" s="330"/>
      <c r="E346" s="277"/>
      <c r="F346" s="277"/>
      <c r="G346" s="277"/>
      <c r="H346" s="277"/>
      <c r="I346" s="277"/>
      <c r="J346" s="277"/>
      <c r="K346" s="277"/>
      <c r="L346" s="277"/>
      <c r="M346" s="277"/>
      <c r="N346" s="330"/>
      <c r="O346" s="287"/>
      <c r="P346" s="287"/>
      <c r="Q346" s="331"/>
      <c r="R346" s="331"/>
      <c r="S346" s="331"/>
      <c r="T346" s="331"/>
      <c r="U346" s="331"/>
      <c r="V346" s="331"/>
      <c r="W346" s="331"/>
      <c r="X346" s="331"/>
      <c r="Y346" s="331"/>
      <c r="Z346" s="331"/>
      <c r="AA346" s="331"/>
      <c r="AB346" s="331"/>
      <c r="AC346" s="331"/>
      <c r="AD346" s="331"/>
      <c r="AE346" s="331"/>
      <c r="AF346" s="331"/>
      <c r="AG346" s="331"/>
    </row>
    <row r="347" spans="1:33" ht="12" customHeight="1">
      <c r="A347" s="331"/>
      <c r="B347" s="331" t="s">
        <v>850</v>
      </c>
      <c r="C347" s="330"/>
      <c r="D347" s="330"/>
      <c r="E347" s="277"/>
      <c r="F347" s="277"/>
      <c r="G347" s="277"/>
      <c r="H347" s="277"/>
      <c r="I347" s="277"/>
      <c r="J347" s="277"/>
      <c r="K347" s="277"/>
      <c r="L347" s="277"/>
      <c r="M347" s="277"/>
      <c r="N347" s="330"/>
      <c r="O347" s="287"/>
      <c r="P347" s="287"/>
      <c r="Q347" s="331"/>
      <c r="R347" s="331"/>
      <c r="S347" s="331"/>
      <c r="T347" s="331"/>
      <c r="U347" s="331"/>
      <c r="V347" s="331"/>
      <c r="W347" s="331"/>
      <c r="X347" s="331"/>
      <c r="Y347" s="331"/>
      <c r="Z347" s="331"/>
      <c r="AA347" s="331"/>
      <c r="AB347" s="331"/>
      <c r="AC347" s="331"/>
      <c r="AD347" s="331"/>
      <c r="AE347" s="331"/>
      <c r="AF347" s="331"/>
      <c r="AG347" s="331"/>
    </row>
    <row r="348" spans="1:33" ht="12" customHeight="1">
      <c r="A348" s="331"/>
      <c r="B348" s="331"/>
      <c r="C348" s="330"/>
      <c r="D348" s="330"/>
      <c r="E348" s="277"/>
      <c r="F348" s="277"/>
      <c r="G348" s="277"/>
      <c r="H348" s="277"/>
      <c r="I348" s="277"/>
      <c r="J348" s="277"/>
      <c r="K348" s="277"/>
      <c r="L348" s="277"/>
      <c r="M348" s="277"/>
      <c r="N348" s="330"/>
      <c r="O348" s="287"/>
      <c r="P348" s="287"/>
      <c r="Q348" s="331"/>
      <c r="R348" s="331"/>
      <c r="S348" s="331"/>
      <c r="T348" s="331"/>
      <c r="U348" s="331"/>
      <c r="V348" s="331"/>
      <c r="W348" s="331"/>
      <c r="X348" s="331"/>
      <c r="Y348" s="331"/>
      <c r="Z348" s="331"/>
      <c r="AA348" s="331"/>
      <c r="AB348" s="331"/>
      <c r="AC348" s="331"/>
      <c r="AD348" s="331"/>
      <c r="AE348" s="331"/>
      <c r="AF348" s="331"/>
      <c r="AG348" s="331"/>
    </row>
    <row r="349" spans="1:33" ht="12" customHeight="1">
      <c r="A349" s="331"/>
      <c r="B349" s="331"/>
      <c r="C349" s="330"/>
      <c r="D349" s="332"/>
      <c r="E349" s="277" t="s">
        <v>159</v>
      </c>
      <c r="F349" s="277"/>
      <c r="G349" s="277"/>
      <c r="H349" s="277"/>
      <c r="I349" s="277"/>
      <c r="J349" s="277"/>
      <c r="K349" s="277"/>
      <c r="L349" s="277"/>
      <c r="M349" s="277"/>
      <c r="N349" s="330"/>
      <c r="O349" s="287"/>
      <c r="P349" s="287"/>
      <c r="Q349" s="331"/>
      <c r="R349" s="331"/>
      <c r="S349" s="331"/>
      <c r="T349" s="332"/>
      <c r="U349" s="287" t="s">
        <v>748</v>
      </c>
      <c r="V349" s="287"/>
      <c r="W349" s="331"/>
      <c r="X349" s="331"/>
      <c r="Y349" s="331"/>
      <c r="Z349" s="331"/>
      <c r="AA349" s="331"/>
      <c r="AB349" s="331"/>
      <c r="AC349" s="331"/>
      <c r="AD349" s="331"/>
      <c r="AE349" s="331"/>
      <c r="AF349" s="331"/>
      <c r="AG349" s="331"/>
    </row>
    <row r="350" spans="1:33" ht="12" customHeight="1">
      <c r="A350" s="331"/>
      <c r="B350" s="331"/>
      <c r="C350" s="330"/>
      <c r="D350" s="331"/>
      <c r="E350" s="320"/>
      <c r="F350" s="320"/>
      <c r="G350" s="320"/>
      <c r="H350" s="320"/>
      <c r="I350" s="320"/>
      <c r="J350" s="320"/>
      <c r="K350" s="320"/>
      <c r="L350" s="320"/>
      <c r="M350" s="320"/>
      <c r="N350" s="287"/>
      <c r="O350" s="287"/>
      <c r="P350" s="287"/>
      <c r="Q350" s="331"/>
      <c r="R350" s="331"/>
      <c r="S350" s="331"/>
      <c r="T350" s="331"/>
      <c r="U350" s="331"/>
      <c r="V350" s="331"/>
      <c r="W350" s="331"/>
      <c r="X350" s="331"/>
      <c r="Y350" s="331"/>
      <c r="Z350" s="331"/>
      <c r="AA350" s="331"/>
      <c r="AB350" s="331"/>
      <c r="AC350" s="331"/>
      <c r="AD350" s="331"/>
      <c r="AE350" s="331"/>
      <c r="AF350" s="331"/>
      <c r="AG350" s="331"/>
    </row>
    <row r="351" spans="1:33" ht="12" customHeight="1">
      <c r="A351" s="331"/>
      <c r="B351" s="331"/>
      <c r="C351" s="330"/>
      <c r="D351" s="332"/>
      <c r="E351" s="277" t="s">
        <v>1154</v>
      </c>
      <c r="F351" s="277"/>
      <c r="G351" s="277"/>
      <c r="H351" s="277"/>
      <c r="I351" s="277"/>
      <c r="J351" s="277"/>
      <c r="K351" s="277"/>
      <c r="L351" s="277"/>
      <c r="M351" s="277"/>
      <c r="N351" s="287"/>
      <c r="O351" s="287"/>
      <c r="P351" s="287"/>
      <c r="Q351" s="331"/>
      <c r="R351" s="331"/>
      <c r="S351" s="331"/>
      <c r="T351" s="332"/>
      <c r="U351" s="277" t="s">
        <v>750</v>
      </c>
      <c r="V351" s="277"/>
      <c r="W351" s="331"/>
      <c r="X351" s="331"/>
      <c r="Y351" s="331"/>
      <c r="Z351" s="331"/>
      <c r="AA351" s="331"/>
      <c r="AB351" s="331"/>
      <c r="AC351" s="331"/>
      <c r="AD351" s="331"/>
      <c r="AE351" s="331"/>
      <c r="AF351" s="331"/>
      <c r="AG351" s="331"/>
    </row>
    <row r="352" spans="1:33" ht="12" customHeight="1">
      <c r="A352" s="331"/>
      <c r="B352" s="331"/>
      <c r="C352" s="330"/>
      <c r="D352" s="277"/>
      <c r="E352" s="277"/>
      <c r="F352" s="277"/>
      <c r="G352" s="277"/>
      <c r="H352" s="277"/>
      <c r="I352" s="277"/>
      <c r="J352" s="277"/>
      <c r="K352" s="277"/>
      <c r="L352" s="277"/>
      <c r="M352" s="277"/>
      <c r="N352" s="287"/>
      <c r="O352" s="287"/>
      <c r="P352" s="287"/>
      <c r="Q352" s="331"/>
      <c r="R352" s="331"/>
      <c r="S352" s="331"/>
      <c r="T352" s="330"/>
      <c r="U352" s="277"/>
      <c r="V352" s="277"/>
      <c r="W352" s="331"/>
      <c r="X352" s="331"/>
      <c r="Y352" s="331"/>
      <c r="Z352" s="331"/>
      <c r="AA352" s="331"/>
      <c r="AB352" s="331"/>
      <c r="AC352" s="331"/>
      <c r="AD352" s="331"/>
      <c r="AE352" s="331"/>
      <c r="AF352" s="331"/>
      <c r="AG352" s="331"/>
    </row>
    <row r="353" spans="1:33" ht="12" customHeight="1">
      <c r="A353" s="331"/>
      <c r="B353" s="331" t="s">
        <v>804</v>
      </c>
      <c r="C353" s="330"/>
      <c r="D353" s="277"/>
      <c r="E353" s="277"/>
      <c r="F353" s="277"/>
      <c r="G353" s="277"/>
      <c r="H353" s="277"/>
      <c r="I353" s="277"/>
      <c r="J353" s="277"/>
      <c r="K353" s="277"/>
      <c r="L353" s="277"/>
      <c r="M353" s="277"/>
      <c r="N353" s="330"/>
      <c r="O353" s="287"/>
      <c r="P353" s="287"/>
      <c r="Q353" s="331"/>
      <c r="R353" s="331"/>
      <c r="S353" s="331"/>
      <c r="T353" s="331"/>
      <c r="U353" s="331"/>
      <c r="V353" s="331"/>
      <c r="W353" s="331"/>
      <c r="X353" s="331"/>
      <c r="Y353" s="331"/>
      <c r="Z353" s="331"/>
      <c r="AA353" s="331"/>
      <c r="AB353" s="331"/>
      <c r="AC353" s="331"/>
      <c r="AD353" s="331"/>
      <c r="AE353" s="331"/>
      <c r="AF353" s="331"/>
      <c r="AG353" s="331"/>
    </row>
    <row r="354" spans="1:33" ht="12" customHeight="1">
      <c r="A354" s="331"/>
      <c r="B354" s="331"/>
      <c r="C354" s="330"/>
      <c r="D354" s="277"/>
      <c r="E354" s="277"/>
      <c r="F354" s="277"/>
      <c r="G354" s="277"/>
      <c r="H354" s="277"/>
      <c r="I354" s="277"/>
      <c r="J354" s="277"/>
      <c r="K354" s="277"/>
      <c r="L354" s="277"/>
      <c r="M354" s="277"/>
      <c r="N354" s="330"/>
      <c r="O354" s="287"/>
      <c r="P354" s="287"/>
      <c r="Q354" s="331"/>
      <c r="R354" s="331"/>
      <c r="S354" s="331"/>
      <c r="T354" s="331"/>
      <c r="U354" s="331"/>
      <c r="V354" s="331"/>
      <c r="W354" s="331"/>
      <c r="X354" s="331"/>
      <c r="Y354" s="331"/>
      <c r="Z354" s="331"/>
      <c r="AA354" s="331"/>
      <c r="AB354" s="331"/>
      <c r="AC354" s="331"/>
      <c r="AD354" s="331"/>
      <c r="AE354" s="331"/>
      <c r="AF354" s="331"/>
      <c r="AG354" s="331"/>
    </row>
    <row r="355" spans="1:33" ht="12" customHeight="1">
      <c r="A355" s="331"/>
      <c r="B355" s="331"/>
      <c r="C355" s="330"/>
      <c r="D355" s="332"/>
      <c r="E355" s="277" t="s">
        <v>751</v>
      </c>
      <c r="F355" s="277"/>
      <c r="G355" s="277"/>
      <c r="H355" s="277"/>
      <c r="I355" s="277"/>
      <c r="J355" s="277"/>
      <c r="K355" s="277"/>
      <c r="L355" s="277"/>
      <c r="M355" s="277"/>
      <c r="N355" s="332"/>
      <c r="O355" s="287" t="s">
        <v>779</v>
      </c>
      <c r="P355" s="287"/>
      <c r="Q355" s="331"/>
      <c r="R355" s="331"/>
      <c r="S355" s="331"/>
      <c r="T355" s="331"/>
      <c r="U355" s="277"/>
      <c r="V355" s="277"/>
      <c r="W355" s="331"/>
      <c r="X355" s="331"/>
      <c r="Y355" s="331"/>
      <c r="Z355" s="331"/>
      <c r="AA355" s="331"/>
      <c r="AB355" s="331"/>
      <c r="AC355" s="331"/>
      <c r="AD355" s="331"/>
      <c r="AE355" s="331"/>
      <c r="AF355" s="331"/>
      <c r="AG355" s="331"/>
    </row>
    <row r="356" spans="1:33" ht="12" customHeight="1">
      <c r="A356" s="331"/>
      <c r="B356" s="331"/>
      <c r="C356" s="330"/>
      <c r="D356" s="331"/>
      <c r="E356" s="320"/>
      <c r="F356" s="320"/>
      <c r="G356" s="320"/>
      <c r="H356" s="320"/>
      <c r="I356" s="320"/>
      <c r="J356" s="320"/>
      <c r="K356" s="320"/>
      <c r="L356" s="320"/>
      <c r="M356" s="320"/>
      <c r="N356" s="287"/>
      <c r="O356" s="287"/>
      <c r="P356" s="287"/>
      <c r="Q356" s="331"/>
      <c r="R356" s="331"/>
      <c r="S356" s="331"/>
      <c r="T356" s="331"/>
      <c r="U356" s="277"/>
      <c r="V356" s="277"/>
      <c r="W356" s="331"/>
      <c r="X356" s="331"/>
      <c r="Y356" s="331"/>
      <c r="Z356" s="331"/>
      <c r="AA356" s="331"/>
      <c r="AB356" s="331"/>
      <c r="AC356" s="331"/>
      <c r="AD356" s="331"/>
      <c r="AE356" s="331"/>
      <c r="AF356" s="331"/>
      <c r="AG356" s="331"/>
    </row>
    <row r="357" spans="1:33" ht="12" customHeight="1">
      <c r="A357" s="331"/>
      <c r="B357" s="331"/>
      <c r="C357" s="330"/>
      <c r="D357" s="332"/>
      <c r="E357" s="277" t="s">
        <v>752</v>
      </c>
      <c r="F357" s="277"/>
      <c r="G357" s="277"/>
      <c r="H357" s="277"/>
      <c r="I357" s="346" t="s">
        <v>807</v>
      </c>
      <c r="J357" s="440"/>
      <c r="K357" s="441"/>
      <c r="L357" s="441"/>
      <c r="M357" s="441"/>
      <c r="N357" s="441"/>
      <c r="O357" s="441"/>
      <c r="P357" s="442"/>
      <c r="Q357" s="347" t="s">
        <v>234</v>
      </c>
      <c r="R357" s="331"/>
      <c r="S357" s="331"/>
      <c r="T357" s="331"/>
      <c r="U357" s="277"/>
      <c r="V357" s="277"/>
      <c r="W357" s="331"/>
      <c r="X357" s="331"/>
      <c r="Y357" s="331"/>
      <c r="Z357" s="331"/>
      <c r="AA357" s="331"/>
      <c r="AB357" s="331"/>
      <c r="AC357" s="331"/>
      <c r="AD357" s="331"/>
      <c r="AE357" s="331"/>
      <c r="AF357" s="331"/>
      <c r="AG357" s="331"/>
    </row>
    <row r="358" spans="1:33" ht="12" customHeight="1">
      <c r="A358" s="331"/>
      <c r="B358" s="331"/>
      <c r="C358" s="277"/>
      <c r="D358" s="277"/>
      <c r="E358" s="277"/>
      <c r="F358" s="277"/>
      <c r="G358" s="277"/>
      <c r="H358" s="287"/>
      <c r="I358" s="287"/>
      <c r="J358" s="287"/>
      <c r="K358" s="287"/>
      <c r="L358" s="287"/>
      <c r="M358" s="287"/>
      <c r="N358" s="287"/>
      <c r="O358" s="287"/>
      <c r="P358" s="287"/>
      <c r="Q358" s="287"/>
      <c r="R358" s="287"/>
      <c r="S358" s="287"/>
      <c r="T358" s="287"/>
      <c r="U358" s="287"/>
      <c r="V358" s="287"/>
      <c r="W358" s="287"/>
      <c r="X358" s="287"/>
      <c r="Y358" s="287"/>
      <c r="Z358" s="287"/>
      <c r="AA358" s="287"/>
      <c r="AB358" s="287"/>
      <c r="AC358" s="287"/>
      <c r="AD358" s="287"/>
      <c r="AE358" s="287"/>
      <c r="AF358" s="287"/>
      <c r="AG358" s="331"/>
    </row>
    <row r="359" spans="1:33" ht="12" customHeight="1">
      <c r="A359" s="418" t="s">
        <v>757</v>
      </c>
      <c r="B359" s="418"/>
      <c r="C359" s="418"/>
      <c r="D359" s="418"/>
      <c r="E359" s="418"/>
      <c r="F359" s="418"/>
      <c r="G359" s="418"/>
      <c r="H359" s="418"/>
      <c r="I359" s="418"/>
      <c r="J359" s="418"/>
      <c r="K359" s="418"/>
      <c r="L359" s="418"/>
      <c r="M359" s="418"/>
      <c r="N359" s="418"/>
      <c r="O359" s="418"/>
      <c r="P359" s="418"/>
      <c r="Q359" s="418"/>
      <c r="R359" s="418"/>
      <c r="S359" s="418"/>
      <c r="T359" s="418"/>
      <c r="U359" s="418"/>
      <c r="V359" s="418"/>
      <c r="W359" s="418"/>
      <c r="X359" s="418"/>
      <c r="Y359" s="418"/>
      <c r="Z359" s="418"/>
      <c r="AA359" s="418"/>
      <c r="AB359" s="418"/>
      <c r="AC359" s="418"/>
      <c r="AD359" s="418"/>
      <c r="AE359" s="418"/>
      <c r="AF359" s="418"/>
      <c r="AG359" s="418"/>
    </row>
    <row r="360" spans="1:35" ht="12" customHeight="1">
      <c r="A360" s="348"/>
      <c r="B360" s="348"/>
      <c r="C360" s="348"/>
      <c r="D360" s="348"/>
      <c r="E360" s="348"/>
      <c r="F360" s="348"/>
      <c r="G360" s="348"/>
      <c r="H360" s="348"/>
      <c r="I360" s="348"/>
      <c r="J360" s="348"/>
      <c r="K360" s="348"/>
      <c r="L360" s="348"/>
      <c r="M360" s="348"/>
      <c r="N360" s="348"/>
      <c r="O360" s="348"/>
      <c r="P360" s="348"/>
      <c r="Q360" s="348"/>
      <c r="R360" s="348"/>
      <c r="S360" s="348"/>
      <c r="T360" s="348"/>
      <c r="U360" s="348"/>
      <c r="V360" s="348"/>
      <c r="W360" s="348"/>
      <c r="X360" s="348"/>
      <c r="Y360" s="348"/>
      <c r="Z360" s="348"/>
      <c r="AA360" s="348"/>
      <c r="AB360" s="348"/>
      <c r="AC360" s="348"/>
      <c r="AD360" s="348"/>
      <c r="AE360" s="348"/>
      <c r="AF360" s="348"/>
      <c r="AG360" s="348"/>
      <c r="AH360" s="345"/>
      <c r="AI360" s="345"/>
    </row>
    <row r="361" spans="1:43" ht="12" customHeight="1">
      <c r="A361" s="348"/>
      <c r="B361" s="348" t="s">
        <v>827</v>
      </c>
      <c r="C361" s="348"/>
      <c r="D361" s="348"/>
      <c r="E361" s="348"/>
      <c r="F361" s="348"/>
      <c r="G361" s="348"/>
      <c r="H361" s="348"/>
      <c r="I361" s="348"/>
      <c r="J361" s="348"/>
      <c r="K361" s="348"/>
      <c r="L361" s="348"/>
      <c r="M361" s="348"/>
      <c r="N361" s="348"/>
      <c r="O361" s="348"/>
      <c r="P361" s="348"/>
      <c r="Q361" s="348"/>
      <c r="R361" s="348"/>
      <c r="S361" s="348"/>
      <c r="T361" s="348"/>
      <c r="U361" s="348"/>
      <c r="V361" s="348"/>
      <c r="W361" s="348"/>
      <c r="X361" s="348"/>
      <c r="Y361" s="348"/>
      <c r="Z361" s="348"/>
      <c r="AA361" s="348"/>
      <c r="AB361" s="348"/>
      <c r="AC361" s="348"/>
      <c r="AD361" s="348"/>
      <c r="AE361" s="348"/>
      <c r="AF361" s="348"/>
      <c r="AG361" s="348"/>
      <c r="AH361" s="345"/>
      <c r="AI361" s="345"/>
      <c r="AJ361" s="371">
        <f>IF(D363="","","電力とセットで売却")</f>
      </c>
      <c r="AL361" s="419" t="str">
        <f>AJ361&amp;"・"&amp;AJ363</f>
        <v>・</v>
      </c>
      <c r="AM361" s="420"/>
      <c r="AN361" s="420"/>
      <c r="AO361" s="420"/>
      <c r="AP361" s="420"/>
      <c r="AQ361" s="421"/>
    </row>
    <row r="362" spans="1:35" ht="12" customHeight="1">
      <c r="A362" s="348"/>
      <c r="B362" s="348"/>
      <c r="C362" s="348"/>
      <c r="D362" s="348"/>
      <c r="E362" s="348"/>
      <c r="F362" s="348"/>
      <c r="G362" s="348"/>
      <c r="H362" s="348"/>
      <c r="I362" s="348"/>
      <c r="J362" s="348"/>
      <c r="K362" s="348"/>
      <c r="L362" s="348"/>
      <c r="M362" s="348"/>
      <c r="N362" s="348"/>
      <c r="O362" s="348"/>
      <c r="P362" s="348"/>
      <c r="Q362" s="348"/>
      <c r="R362" s="348"/>
      <c r="S362" s="348"/>
      <c r="T362" s="348"/>
      <c r="U362" s="348"/>
      <c r="V362" s="348"/>
      <c r="W362" s="348"/>
      <c r="X362" s="348"/>
      <c r="Y362" s="348"/>
      <c r="Z362" s="348"/>
      <c r="AA362" s="348"/>
      <c r="AB362" s="348"/>
      <c r="AC362" s="348"/>
      <c r="AD362" s="348"/>
      <c r="AE362" s="348"/>
      <c r="AF362" s="348"/>
      <c r="AG362" s="348"/>
      <c r="AH362" s="345"/>
      <c r="AI362" s="345"/>
    </row>
    <row r="363" spans="1:36" ht="12" customHeight="1">
      <c r="A363" s="348"/>
      <c r="B363" s="348"/>
      <c r="C363" s="348"/>
      <c r="D363" s="349"/>
      <c r="E363" s="277" t="s">
        <v>842</v>
      </c>
      <c r="F363" s="277"/>
      <c r="G363" s="277"/>
      <c r="H363" s="277"/>
      <c r="I363" s="277"/>
      <c r="J363" s="277"/>
      <c r="K363" s="277"/>
      <c r="L363" s="277"/>
      <c r="M363" s="277"/>
      <c r="N363" s="319"/>
      <c r="O363" s="277"/>
      <c r="P363" s="277"/>
      <c r="Q363" s="319"/>
      <c r="R363" s="349"/>
      <c r="S363" s="277" t="s">
        <v>843</v>
      </c>
      <c r="T363" s="348"/>
      <c r="U363" s="348"/>
      <c r="V363" s="348"/>
      <c r="W363" s="348"/>
      <c r="X363" s="348"/>
      <c r="Y363" s="348"/>
      <c r="Z363" s="348"/>
      <c r="AA363" s="348"/>
      <c r="AB363" s="348"/>
      <c r="AC363" s="348"/>
      <c r="AD363" s="348"/>
      <c r="AE363" s="348"/>
      <c r="AF363" s="348"/>
      <c r="AG363" s="348"/>
      <c r="AH363" s="345"/>
      <c r="AI363" s="345"/>
      <c r="AJ363" s="371">
        <f>IF(R363="","","個別で売却")</f>
      </c>
    </row>
    <row r="364" spans="1:33" ht="12" customHeight="1">
      <c r="A364" s="331"/>
      <c r="B364" s="331"/>
      <c r="C364" s="331"/>
      <c r="D364" s="331"/>
      <c r="E364" s="331"/>
      <c r="F364" s="331"/>
      <c r="G364" s="331"/>
      <c r="H364" s="331"/>
      <c r="I364" s="331"/>
      <c r="J364" s="331"/>
      <c r="K364" s="331"/>
      <c r="L364" s="331"/>
      <c r="M364" s="331"/>
      <c r="N364" s="331"/>
      <c r="O364" s="331"/>
      <c r="P364" s="331"/>
      <c r="Q364" s="331"/>
      <c r="R364" s="331"/>
      <c r="S364" s="331"/>
      <c r="T364" s="331"/>
      <c r="U364" s="331"/>
      <c r="V364" s="331"/>
      <c r="W364" s="331"/>
      <c r="X364" s="331"/>
      <c r="Y364" s="331"/>
      <c r="Z364" s="331"/>
      <c r="AA364" s="331"/>
      <c r="AB364" s="331"/>
      <c r="AC364" s="331"/>
      <c r="AD364" s="331"/>
      <c r="AE364" s="331"/>
      <c r="AF364" s="331"/>
      <c r="AG364" s="331"/>
    </row>
    <row r="365" spans="1:33" ht="12" customHeight="1">
      <c r="A365" s="331"/>
      <c r="B365" s="331" t="s">
        <v>855</v>
      </c>
      <c r="C365" s="331"/>
      <c r="D365" s="331"/>
      <c r="E365" s="331"/>
      <c r="F365" s="331"/>
      <c r="G365" s="331"/>
      <c r="H365" s="331"/>
      <c r="I365" s="331"/>
      <c r="J365" s="331"/>
      <c r="K365" s="331"/>
      <c r="L365" s="331"/>
      <c r="M365" s="331"/>
      <c r="N365" s="331"/>
      <c r="O365" s="331"/>
      <c r="P365" s="331"/>
      <c r="Q365" s="331"/>
      <c r="R365" s="331"/>
      <c r="S365" s="331"/>
      <c r="T365" s="331"/>
      <c r="U365" s="331"/>
      <c r="V365" s="331"/>
      <c r="W365" s="331"/>
      <c r="X365" s="331"/>
      <c r="Y365" s="331"/>
      <c r="Z365" s="331"/>
      <c r="AA365" s="331"/>
      <c r="AB365" s="331"/>
      <c r="AC365" s="331"/>
      <c r="AD365" s="331"/>
      <c r="AE365" s="331"/>
      <c r="AF365" s="331"/>
      <c r="AG365" s="331"/>
    </row>
    <row r="366" spans="1:33" ht="12" customHeight="1">
      <c r="A366" s="331"/>
      <c r="B366" s="331"/>
      <c r="C366" s="331"/>
      <c r="D366" s="331"/>
      <c r="E366" s="331"/>
      <c r="F366" s="331"/>
      <c r="G366" s="331"/>
      <c r="H366" s="331"/>
      <c r="I366" s="331"/>
      <c r="J366" s="331"/>
      <c r="K366" s="331"/>
      <c r="L366" s="331"/>
      <c r="M366" s="331"/>
      <c r="N366" s="331"/>
      <c r="O366" s="331"/>
      <c r="P366" s="331"/>
      <c r="Q366" s="331"/>
      <c r="R366" s="331"/>
      <c r="S366" s="331"/>
      <c r="T366" s="331"/>
      <c r="U366" s="331"/>
      <c r="V366" s="331"/>
      <c r="W366" s="331"/>
      <c r="X366" s="331"/>
      <c r="Y366" s="331"/>
      <c r="Z366" s="331"/>
      <c r="AA366" s="331"/>
      <c r="AB366" s="331"/>
      <c r="AC366" s="331"/>
      <c r="AD366" s="331"/>
      <c r="AE366" s="331"/>
      <c r="AF366" s="331"/>
      <c r="AG366" s="331"/>
    </row>
    <row r="367" spans="1:33" ht="12" customHeight="1">
      <c r="A367" s="331"/>
      <c r="B367" s="331"/>
      <c r="C367" s="331"/>
      <c r="D367" s="332"/>
      <c r="E367" s="277" t="s">
        <v>774</v>
      </c>
      <c r="F367" s="277"/>
      <c r="G367" s="277"/>
      <c r="H367" s="277"/>
      <c r="I367" s="277"/>
      <c r="J367" s="277"/>
      <c r="K367" s="277"/>
      <c r="L367" s="277"/>
      <c r="M367" s="277"/>
      <c r="N367" s="319"/>
      <c r="O367" s="277"/>
      <c r="P367" s="277"/>
      <c r="Q367" s="319"/>
      <c r="R367" s="332"/>
      <c r="S367" s="277" t="s">
        <v>717</v>
      </c>
      <c r="T367" s="331"/>
      <c r="U367" s="331"/>
      <c r="V367" s="331"/>
      <c r="W367" s="331"/>
      <c r="X367" s="331"/>
      <c r="Y367" s="331"/>
      <c r="Z367" s="331"/>
      <c r="AA367" s="331"/>
      <c r="AB367" s="331"/>
      <c r="AC367" s="331"/>
      <c r="AD367" s="331"/>
      <c r="AE367" s="331"/>
      <c r="AF367" s="331"/>
      <c r="AG367" s="331"/>
    </row>
    <row r="368" spans="1:33" ht="12" customHeight="1">
      <c r="A368" s="331"/>
      <c r="B368" s="331"/>
      <c r="C368" s="331"/>
      <c r="D368" s="331"/>
      <c r="E368" s="320"/>
      <c r="F368" s="320"/>
      <c r="G368" s="320"/>
      <c r="H368" s="320"/>
      <c r="I368" s="320"/>
      <c r="J368" s="320"/>
      <c r="K368" s="320"/>
      <c r="L368" s="320"/>
      <c r="M368" s="320"/>
      <c r="N368" s="287"/>
      <c r="O368" s="320"/>
      <c r="P368" s="320"/>
      <c r="Q368" s="319"/>
      <c r="R368" s="320"/>
      <c r="S368" s="320"/>
      <c r="T368" s="331"/>
      <c r="U368" s="331"/>
      <c r="V368" s="331"/>
      <c r="W368" s="331"/>
      <c r="X368" s="331"/>
      <c r="Y368" s="331"/>
      <c r="Z368" s="331"/>
      <c r="AA368" s="331"/>
      <c r="AB368" s="331"/>
      <c r="AC368" s="331"/>
      <c r="AD368" s="331"/>
      <c r="AE368" s="331"/>
      <c r="AF368" s="331"/>
      <c r="AG368" s="331"/>
    </row>
    <row r="369" spans="1:33" ht="12" customHeight="1">
      <c r="A369" s="331"/>
      <c r="B369" s="331"/>
      <c r="C369" s="331"/>
      <c r="D369" s="332"/>
      <c r="E369" s="277" t="s">
        <v>775</v>
      </c>
      <c r="F369" s="277"/>
      <c r="G369" s="277"/>
      <c r="H369" s="277"/>
      <c r="I369" s="277"/>
      <c r="J369" s="277"/>
      <c r="K369" s="277"/>
      <c r="L369" s="277"/>
      <c r="M369" s="277"/>
      <c r="N369" s="319"/>
      <c r="O369" s="277"/>
      <c r="P369" s="277"/>
      <c r="Q369" s="319"/>
      <c r="R369" s="332"/>
      <c r="S369" s="277" t="s">
        <v>718</v>
      </c>
      <c r="T369" s="331"/>
      <c r="U369" s="331"/>
      <c r="V369" s="331"/>
      <c r="W369" s="331"/>
      <c r="X369" s="331"/>
      <c r="Y369" s="331"/>
      <c r="Z369" s="331"/>
      <c r="AA369" s="331"/>
      <c r="AB369" s="331"/>
      <c r="AC369" s="331"/>
      <c r="AD369" s="331"/>
      <c r="AE369" s="331"/>
      <c r="AF369" s="331"/>
      <c r="AG369" s="331"/>
    </row>
    <row r="370" spans="1:33" ht="12" customHeight="1">
      <c r="A370" s="331"/>
      <c r="B370" s="331"/>
      <c r="C370" s="331"/>
      <c r="D370" s="331"/>
      <c r="E370" s="320"/>
      <c r="F370" s="320"/>
      <c r="G370" s="320"/>
      <c r="H370" s="320"/>
      <c r="I370" s="320"/>
      <c r="J370" s="320"/>
      <c r="K370" s="320"/>
      <c r="L370" s="320"/>
      <c r="M370" s="320"/>
      <c r="N370" s="287"/>
      <c r="O370" s="320"/>
      <c r="P370" s="320"/>
      <c r="Q370" s="320"/>
      <c r="R370" s="320"/>
      <c r="S370" s="320"/>
      <c r="T370" s="331"/>
      <c r="U370" s="331"/>
      <c r="V370" s="331"/>
      <c r="W370" s="331"/>
      <c r="X370" s="331"/>
      <c r="Y370" s="331"/>
      <c r="Z370" s="331"/>
      <c r="AA370" s="331"/>
      <c r="AB370" s="331"/>
      <c r="AC370" s="331"/>
      <c r="AD370" s="331"/>
      <c r="AE370" s="331"/>
      <c r="AF370" s="331"/>
      <c r="AG370" s="331"/>
    </row>
    <row r="371" spans="1:33" ht="12" customHeight="1">
      <c r="A371" s="331"/>
      <c r="B371" s="331"/>
      <c r="C371" s="331"/>
      <c r="D371" s="332"/>
      <c r="E371" s="277" t="s">
        <v>719</v>
      </c>
      <c r="F371" s="277"/>
      <c r="G371" s="277"/>
      <c r="H371" s="277"/>
      <c r="I371" s="277"/>
      <c r="J371" s="277"/>
      <c r="K371" s="277"/>
      <c r="L371" s="277"/>
      <c r="M371" s="277"/>
      <c r="N371" s="319"/>
      <c r="O371" s="277"/>
      <c r="P371" s="277"/>
      <c r="Q371" s="319"/>
      <c r="R371" s="332"/>
      <c r="S371" s="277" t="s">
        <v>720</v>
      </c>
      <c r="T371" s="331"/>
      <c r="U371" s="331"/>
      <c r="V371" s="331"/>
      <c r="W371" s="346" t="s">
        <v>807</v>
      </c>
      <c r="X371" s="440"/>
      <c r="Y371" s="441"/>
      <c r="Z371" s="441"/>
      <c r="AA371" s="441"/>
      <c r="AB371" s="441"/>
      <c r="AC371" s="441"/>
      <c r="AD371" s="442"/>
      <c r="AE371" s="347" t="s">
        <v>234</v>
      </c>
      <c r="AF371" s="331"/>
      <c r="AG371" s="331"/>
    </row>
    <row r="372" spans="1:33" ht="12" customHeight="1">
      <c r="A372" s="331"/>
      <c r="B372" s="287"/>
      <c r="C372" s="287"/>
      <c r="D372" s="317"/>
      <c r="E372" s="319"/>
      <c r="F372" s="277"/>
      <c r="G372" s="277"/>
      <c r="H372" s="277"/>
      <c r="I372" s="277"/>
      <c r="J372" s="277"/>
      <c r="K372" s="277"/>
      <c r="L372" s="277"/>
      <c r="M372" s="277"/>
      <c r="N372" s="277"/>
      <c r="O372" s="287"/>
      <c r="P372" s="287"/>
      <c r="Q372" s="287"/>
      <c r="R372" s="287"/>
      <c r="S372" s="287"/>
      <c r="T372" s="287"/>
      <c r="U372" s="287"/>
      <c r="V372" s="287"/>
      <c r="W372" s="287"/>
      <c r="X372" s="287"/>
      <c r="Y372" s="287"/>
      <c r="Z372" s="287"/>
      <c r="AA372" s="287"/>
      <c r="AB372" s="287"/>
      <c r="AC372" s="287"/>
      <c r="AD372" s="287"/>
      <c r="AE372" s="287"/>
      <c r="AF372" s="287"/>
      <c r="AG372" s="287"/>
    </row>
    <row r="373" spans="1:33" ht="12" customHeight="1">
      <c r="A373" s="331"/>
      <c r="B373" s="331" t="s">
        <v>818</v>
      </c>
      <c r="C373" s="330"/>
      <c r="D373" s="331"/>
      <c r="E373" s="331"/>
      <c r="F373" s="330"/>
      <c r="G373" s="330"/>
      <c r="H373" s="330"/>
      <c r="I373" s="330"/>
      <c r="J373" s="330"/>
      <c r="K373" s="330"/>
      <c r="L373" s="330"/>
      <c r="M373" s="330"/>
      <c r="N373" s="281"/>
      <c r="O373" s="331"/>
      <c r="P373" s="331"/>
      <c r="Q373" s="331"/>
      <c r="R373" s="331"/>
      <c r="S373" s="331"/>
      <c r="T373" s="331"/>
      <c r="U373" s="331"/>
      <c r="V373" s="331"/>
      <c r="W373" s="331"/>
      <c r="X373" s="331"/>
      <c r="Y373" s="331"/>
      <c r="Z373" s="331"/>
      <c r="AA373" s="331"/>
      <c r="AB373" s="331"/>
      <c r="AC373" s="331"/>
      <c r="AD373" s="331"/>
      <c r="AE373" s="331"/>
      <c r="AF373" s="331"/>
      <c r="AG373" s="331"/>
    </row>
    <row r="374" spans="1:33" ht="12" customHeight="1">
      <c r="A374" s="331"/>
      <c r="B374" s="330"/>
      <c r="C374" s="330"/>
      <c r="D374" s="331"/>
      <c r="E374" s="331"/>
      <c r="F374" s="330"/>
      <c r="G374" s="330"/>
      <c r="H374" s="330"/>
      <c r="I374" s="330"/>
      <c r="J374" s="330"/>
      <c r="K374" s="330"/>
      <c r="L374" s="330"/>
      <c r="M374" s="330"/>
      <c r="N374" s="281"/>
      <c r="O374" s="331"/>
      <c r="P374" s="331"/>
      <c r="Q374" s="331"/>
      <c r="R374" s="331"/>
      <c r="S374" s="331"/>
      <c r="T374" s="331"/>
      <c r="U374" s="331"/>
      <c r="V374" s="331"/>
      <c r="W374" s="331"/>
      <c r="X374" s="331"/>
      <c r="Y374" s="331"/>
      <c r="Z374" s="331"/>
      <c r="AA374" s="331"/>
      <c r="AB374" s="331"/>
      <c r="AC374" s="331"/>
      <c r="AD374" s="331"/>
      <c r="AE374" s="331"/>
      <c r="AF374" s="331"/>
      <c r="AG374" s="331"/>
    </row>
    <row r="375" spans="1:33" ht="12" customHeight="1">
      <c r="A375" s="331"/>
      <c r="B375" s="330"/>
      <c r="C375" s="330"/>
      <c r="D375" s="332"/>
      <c r="E375" s="277" t="s">
        <v>758</v>
      </c>
      <c r="F375" s="277"/>
      <c r="G375" s="277"/>
      <c r="H375" s="277"/>
      <c r="I375" s="277"/>
      <c r="J375" s="277"/>
      <c r="K375" s="277"/>
      <c r="L375" s="277"/>
      <c r="M375" s="277"/>
      <c r="N375" s="281"/>
      <c r="O375" s="331"/>
      <c r="P375" s="331"/>
      <c r="Q375" s="331"/>
      <c r="R375" s="332"/>
      <c r="S375" s="277" t="s">
        <v>759</v>
      </c>
      <c r="T375" s="331"/>
      <c r="U375" s="331"/>
      <c r="V375" s="331"/>
      <c r="W375" s="331"/>
      <c r="X375" s="331"/>
      <c r="Y375" s="331"/>
      <c r="Z375" s="331"/>
      <c r="AA375" s="331"/>
      <c r="AB375" s="331"/>
      <c r="AC375" s="331"/>
      <c r="AD375" s="331"/>
      <c r="AE375" s="331"/>
      <c r="AF375" s="331"/>
      <c r="AG375" s="331"/>
    </row>
    <row r="376" spans="1:33" ht="12" customHeight="1">
      <c r="A376" s="331"/>
      <c r="B376" s="331"/>
      <c r="C376" s="277"/>
      <c r="D376" s="277"/>
      <c r="E376" s="277"/>
      <c r="F376" s="277"/>
      <c r="G376" s="277"/>
      <c r="H376" s="287"/>
      <c r="I376" s="287"/>
      <c r="J376" s="287"/>
      <c r="K376" s="287"/>
      <c r="L376" s="287"/>
      <c r="M376" s="287"/>
      <c r="N376" s="287"/>
      <c r="O376" s="287"/>
      <c r="P376" s="287"/>
      <c r="Q376" s="287"/>
      <c r="R376" s="287"/>
      <c r="S376" s="287"/>
      <c r="T376" s="287"/>
      <c r="U376" s="287"/>
      <c r="V376" s="287"/>
      <c r="W376" s="287"/>
      <c r="X376" s="287"/>
      <c r="Y376" s="287"/>
      <c r="Z376" s="287"/>
      <c r="AA376" s="287"/>
      <c r="AB376" s="287"/>
      <c r="AC376" s="287"/>
      <c r="AD376" s="287"/>
      <c r="AE376" s="287"/>
      <c r="AF376" s="287"/>
      <c r="AG376" s="331"/>
    </row>
    <row r="377" spans="1:33" ht="12" customHeight="1">
      <c r="A377" s="331"/>
      <c r="B377" s="331"/>
      <c r="C377" s="277"/>
      <c r="D377" s="332"/>
      <c r="E377" s="277" t="s">
        <v>729</v>
      </c>
      <c r="F377" s="277"/>
      <c r="G377" s="277"/>
      <c r="H377" s="287"/>
      <c r="I377" s="346" t="s">
        <v>807</v>
      </c>
      <c r="J377" s="440"/>
      <c r="K377" s="441"/>
      <c r="L377" s="441"/>
      <c r="M377" s="441"/>
      <c r="N377" s="441"/>
      <c r="O377" s="441"/>
      <c r="P377" s="442"/>
      <c r="Q377" s="347" t="s">
        <v>234</v>
      </c>
      <c r="R377" s="287"/>
      <c r="S377" s="287"/>
      <c r="T377" s="287"/>
      <c r="U377" s="287"/>
      <c r="V377" s="287"/>
      <c r="W377" s="287"/>
      <c r="X377" s="287"/>
      <c r="Y377" s="287"/>
      <c r="Z377" s="287"/>
      <c r="AA377" s="287"/>
      <c r="AB377" s="287"/>
      <c r="AC377" s="287"/>
      <c r="AD377" s="287"/>
      <c r="AE377" s="287"/>
      <c r="AF377" s="287"/>
      <c r="AG377" s="331"/>
    </row>
    <row r="378" spans="1:33" ht="12" customHeight="1">
      <c r="A378" s="331"/>
      <c r="B378" s="331"/>
      <c r="C378" s="277"/>
      <c r="D378" s="277"/>
      <c r="E378" s="277"/>
      <c r="F378" s="277"/>
      <c r="G378" s="277"/>
      <c r="H378" s="287"/>
      <c r="I378" s="287"/>
      <c r="J378" s="287"/>
      <c r="K378" s="287"/>
      <c r="L378" s="287"/>
      <c r="M378" s="287"/>
      <c r="N378" s="287"/>
      <c r="O378" s="287"/>
      <c r="P378" s="287"/>
      <c r="Q378" s="287"/>
      <c r="R378" s="287"/>
      <c r="S378" s="287"/>
      <c r="T378" s="287"/>
      <c r="U378" s="287"/>
      <c r="V378" s="287"/>
      <c r="W378" s="287"/>
      <c r="X378" s="287"/>
      <c r="Y378" s="287"/>
      <c r="Z378" s="287"/>
      <c r="AA378" s="287"/>
      <c r="AB378" s="287"/>
      <c r="AC378" s="287"/>
      <c r="AD378" s="287"/>
      <c r="AE378" s="287"/>
      <c r="AF378" s="287"/>
      <c r="AG378" s="331"/>
    </row>
    <row r="379" spans="1:43" ht="12" customHeight="1">
      <c r="A379" s="331"/>
      <c r="B379" s="331" t="s">
        <v>856</v>
      </c>
      <c r="C379" s="330"/>
      <c r="D379" s="277"/>
      <c r="E379" s="277"/>
      <c r="F379" s="277"/>
      <c r="G379" s="277"/>
      <c r="H379" s="287"/>
      <c r="I379" s="287"/>
      <c r="J379" s="287"/>
      <c r="K379" s="287"/>
      <c r="L379" s="287"/>
      <c r="M379" s="287"/>
      <c r="N379" s="287"/>
      <c r="O379" s="287"/>
      <c r="P379" s="287"/>
      <c r="Q379" s="287"/>
      <c r="R379" s="287"/>
      <c r="S379" s="287"/>
      <c r="T379" s="287"/>
      <c r="U379" s="287"/>
      <c r="V379" s="287"/>
      <c r="W379" s="287"/>
      <c r="X379" s="287"/>
      <c r="Y379" s="287"/>
      <c r="Z379" s="287"/>
      <c r="AA379" s="287"/>
      <c r="AB379" s="287"/>
      <c r="AC379" s="287"/>
      <c r="AD379" s="287"/>
      <c r="AE379" s="287"/>
      <c r="AF379" s="287"/>
      <c r="AG379" s="331"/>
      <c r="AJ379" s="371">
        <f>IF(D381="","","活用している")</f>
      </c>
      <c r="AL379" s="419">
        <f>AJ379&amp;AJ381</f>
      </c>
      <c r="AM379" s="420"/>
      <c r="AN379" s="420"/>
      <c r="AO379" s="420"/>
      <c r="AP379" s="420"/>
      <c r="AQ379" s="421"/>
    </row>
    <row r="380" spans="1:33" ht="12" customHeight="1">
      <c r="A380" s="331"/>
      <c r="B380" s="331"/>
      <c r="C380" s="277"/>
      <c r="D380" s="277"/>
      <c r="E380" s="277"/>
      <c r="F380" s="277"/>
      <c r="G380" s="277"/>
      <c r="H380" s="287"/>
      <c r="I380" s="287"/>
      <c r="J380" s="287"/>
      <c r="K380" s="287"/>
      <c r="L380" s="287"/>
      <c r="M380" s="287"/>
      <c r="N380" s="287"/>
      <c r="O380" s="287"/>
      <c r="P380" s="287"/>
      <c r="Q380" s="287"/>
      <c r="R380" s="287"/>
      <c r="S380" s="287"/>
      <c r="T380" s="287"/>
      <c r="U380" s="287"/>
      <c r="V380" s="287"/>
      <c r="W380" s="287"/>
      <c r="X380" s="287"/>
      <c r="Y380" s="287"/>
      <c r="Z380" s="287"/>
      <c r="AA380" s="287"/>
      <c r="AB380" s="287"/>
      <c r="AC380" s="287"/>
      <c r="AD380" s="287"/>
      <c r="AE380" s="287"/>
      <c r="AF380" s="287"/>
      <c r="AG380" s="331"/>
    </row>
    <row r="381" spans="1:36" ht="12" customHeight="1">
      <c r="A381" s="331"/>
      <c r="B381" s="331"/>
      <c r="C381" s="277"/>
      <c r="D381" s="332"/>
      <c r="E381" s="277" t="s">
        <v>847</v>
      </c>
      <c r="F381" s="277"/>
      <c r="G381" s="277"/>
      <c r="H381" s="277"/>
      <c r="I381" s="277"/>
      <c r="J381" s="277"/>
      <c r="K381" s="277"/>
      <c r="L381" s="277"/>
      <c r="M381" s="277"/>
      <c r="N381" s="281"/>
      <c r="O381" s="331"/>
      <c r="P381" s="331"/>
      <c r="Q381" s="331"/>
      <c r="R381" s="332"/>
      <c r="S381" s="277" t="s">
        <v>848</v>
      </c>
      <c r="T381" s="287"/>
      <c r="U381" s="287"/>
      <c r="V381" s="287"/>
      <c r="W381" s="287"/>
      <c r="X381" s="287"/>
      <c r="Y381" s="287"/>
      <c r="Z381" s="287"/>
      <c r="AA381" s="287"/>
      <c r="AB381" s="287"/>
      <c r="AC381" s="287"/>
      <c r="AD381" s="287"/>
      <c r="AE381" s="287"/>
      <c r="AF381" s="287"/>
      <c r="AG381" s="331"/>
      <c r="AJ381" s="371">
        <f>IF(R381="","","活用していない")</f>
      </c>
    </row>
    <row r="382" spans="1:33" ht="12" customHeight="1">
      <c r="A382" s="317"/>
      <c r="B382" s="287"/>
      <c r="C382" s="287"/>
      <c r="D382" s="330"/>
      <c r="E382" s="277"/>
      <c r="F382" s="287"/>
      <c r="G382" s="287"/>
      <c r="H382" s="287"/>
      <c r="I382" s="287"/>
      <c r="J382" s="287"/>
      <c r="K382" s="287"/>
      <c r="L382" s="287"/>
      <c r="M382" s="287"/>
      <c r="N382" s="287"/>
      <c r="O382" s="287"/>
      <c r="P382" s="287"/>
      <c r="Q382" s="287"/>
      <c r="R382" s="287"/>
      <c r="S382" s="287"/>
      <c r="T382" s="330"/>
      <c r="U382" s="277"/>
      <c r="V382" s="287"/>
      <c r="W382" s="287"/>
      <c r="X382" s="287"/>
      <c r="Y382" s="287"/>
      <c r="Z382" s="287"/>
      <c r="AA382" s="287"/>
      <c r="AB382" s="287"/>
      <c r="AC382" s="287"/>
      <c r="AD382" s="287"/>
      <c r="AE382" s="287"/>
      <c r="AF382" s="287"/>
      <c r="AG382" s="287"/>
    </row>
    <row r="383" spans="1:33" ht="12" customHeight="1">
      <c r="A383" s="334" t="s">
        <v>860</v>
      </c>
      <c r="B383" s="287"/>
      <c r="C383" s="287"/>
      <c r="D383" s="330"/>
      <c r="E383" s="277"/>
      <c r="F383" s="287"/>
      <c r="G383" s="287"/>
      <c r="H383" s="287"/>
      <c r="I383" s="287"/>
      <c r="J383" s="287"/>
      <c r="K383" s="287"/>
      <c r="L383" s="287"/>
      <c r="M383" s="287"/>
      <c r="N383" s="287"/>
      <c r="O383" s="287"/>
      <c r="P383" s="287"/>
      <c r="Q383" s="287"/>
      <c r="R383" s="287"/>
      <c r="S383" s="287"/>
      <c r="T383" s="330"/>
      <c r="U383" s="277"/>
      <c r="V383" s="287"/>
      <c r="W383" s="287"/>
      <c r="X383" s="287"/>
      <c r="Y383" s="287"/>
      <c r="Z383" s="287"/>
      <c r="AA383" s="287"/>
      <c r="AB383" s="287"/>
      <c r="AC383" s="287"/>
      <c r="AD383" s="287"/>
      <c r="AE383" s="287"/>
      <c r="AF383" s="287"/>
      <c r="AG383" s="287"/>
    </row>
    <row r="384" spans="1:33" ht="12" customHeight="1">
      <c r="A384" s="317"/>
      <c r="B384" s="287"/>
      <c r="C384" s="287"/>
      <c r="D384" s="330"/>
      <c r="E384" s="277"/>
      <c r="F384" s="287"/>
      <c r="G384" s="287"/>
      <c r="H384" s="287"/>
      <c r="I384" s="287"/>
      <c r="J384" s="287"/>
      <c r="K384" s="287"/>
      <c r="L384" s="287"/>
      <c r="M384" s="287"/>
      <c r="N384" s="287"/>
      <c r="O384" s="287"/>
      <c r="P384" s="287"/>
      <c r="Q384" s="287"/>
      <c r="R384" s="287"/>
      <c r="S384" s="287"/>
      <c r="T384" s="330"/>
      <c r="U384" s="277"/>
      <c r="V384" s="287"/>
      <c r="W384" s="287"/>
      <c r="X384" s="287"/>
      <c r="Y384" s="287"/>
      <c r="Z384" s="287"/>
      <c r="AA384" s="287"/>
      <c r="AB384" s="287"/>
      <c r="AC384" s="287"/>
      <c r="AD384" s="287"/>
      <c r="AE384" s="287"/>
      <c r="AF384" s="287"/>
      <c r="AG384" s="287"/>
    </row>
    <row r="385" spans="1:33" ht="12" customHeight="1">
      <c r="A385" s="418" t="s">
        <v>753</v>
      </c>
      <c r="B385" s="418"/>
      <c r="C385" s="418"/>
      <c r="D385" s="418"/>
      <c r="E385" s="418"/>
      <c r="F385" s="418"/>
      <c r="G385" s="418"/>
      <c r="H385" s="418"/>
      <c r="I385" s="418"/>
      <c r="J385" s="418"/>
      <c r="K385" s="418"/>
      <c r="L385" s="418"/>
      <c r="M385" s="418"/>
      <c r="N385" s="418"/>
      <c r="O385" s="418"/>
      <c r="P385" s="418"/>
      <c r="Q385" s="418"/>
      <c r="R385" s="418"/>
      <c r="S385" s="418"/>
      <c r="T385" s="418"/>
      <c r="U385" s="418"/>
      <c r="V385" s="418"/>
      <c r="W385" s="418"/>
      <c r="X385" s="418"/>
      <c r="Y385" s="418"/>
      <c r="Z385" s="418"/>
      <c r="AA385" s="418"/>
      <c r="AB385" s="418"/>
      <c r="AC385" s="418"/>
      <c r="AD385" s="418"/>
      <c r="AE385" s="418"/>
      <c r="AF385" s="418"/>
      <c r="AG385" s="418"/>
    </row>
    <row r="386" spans="1:33" ht="12" customHeight="1">
      <c r="A386" s="336"/>
      <c r="B386" s="336"/>
      <c r="C386" s="336"/>
      <c r="D386" s="336"/>
      <c r="E386" s="336"/>
      <c r="F386" s="336"/>
      <c r="G386" s="336"/>
      <c r="H386" s="336"/>
      <c r="I386" s="336"/>
      <c r="J386" s="336"/>
      <c r="K386" s="336"/>
      <c r="L386" s="336"/>
      <c r="M386" s="336"/>
      <c r="N386" s="336"/>
      <c r="O386" s="336"/>
      <c r="P386" s="336"/>
      <c r="Q386" s="336"/>
      <c r="R386" s="336"/>
      <c r="S386" s="336"/>
      <c r="T386" s="336"/>
      <c r="U386" s="336"/>
      <c r="V386" s="336"/>
      <c r="W386" s="336"/>
      <c r="X386" s="336"/>
      <c r="Y386" s="336"/>
      <c r="Z386" s="336"/>
      <c r="AA386" s="336"/>
      <c r="AB386" s="336"/>
      <c r="AC386" s="336"/>
      <c r="AD386" s="336"/>
      <c r="AE386" s="336"/>
      <c r="AF386" s="336"/>
      <c r="AG386" s="336"/>
    </row>
    <row r="387" spans="1:43" ht="12" customHeight="1">
      <c r="A387" s="317"/>
      <c r="B387" s="337" t="s">
        <v>754</v>
      </c>
      <c r="C387" s="337"/>
      <c r="D387" s="337"/>
      <c r="E387" s="337"/>
      <c r="F387" s="337"/>
      <c r="G387" s="337"/>
      <c r="H387" s="337"/>
      <c r="I387" s="337"/>
      <c r="J387" s="337"/>
      <c r="K387" s="337"/>
      <c r="L387" s="337"/>
      <c r="M387" s="337"/>
      <c r="N387" s="337"/>
      <c r="O387" s="337"/>
      <c r="P387" s="337"/>
      <c r="Q387" s="337"/>
      <c r="R387" s="337"/>
      <c r="S387" s="337"/>
      <c r="T387" s="337"/>
      <c r="U387" s="337"/>
      <c r="V387" s="337"/>
      <c r="W387" s="337"/>
      <c r="X387" s="337"/>
      <c r="Y387" s="337"/>
      <c r="Z387" s="337"/>
      <c r="AA387" s="337"/>
      <c r="AB387" s="337"/>
      <c r="AC387" s="337"/>
      <c r="AD387" s="337"/>
      <c r="AE387" s="337"/>
      <c r="AF387" s="337"/>
      <c r="AG387" s="337"/>
      <c r="AJ387" s="371">
        <f>IF(D389="","","対象施設である")</f>
      </c>
      <c r="AL387" s="419">
        <f>AJ387&amp;AJ389</f>
      </c>
      <c r="AM387" s="420"/>
      <c r="AN387" s="420"/>
      <c r="AO387" s="420"/>
      <c r="AP387" s="420"/>
      <c r="AQ387" s="421"/>
    </row>
    <row r="388" spans="1:33" ht="12" customHeight="1">
      <c r="A388" s="317"/>
      <c r="B388" s="337"/>
      <c r="C388" s="337"/>
      <c r="D388" s="337"/>
      <c r="E388" s="337"/>
      <c r="F388" s="337"/>
      <c r="G388" s="337"/>
      <c r="H388" s="337"/>
      <c r="I388" s="337"/>
      <c r="J388" s="337"/>
      <c r="K388" s="337"/>
      <c r="L388" s="337"/>
      <c r="M388" s="337"/>
      <c r="N388" s="337"/>
      <c r="O388" s="337"/>
      <c r="P388" s="337"/>
      <c r="Q388" s="337"/>
      <c r="R388" s="337"/>
      <c r="S388" s="337"/>
      <c r="T388" s="337"/>
      <c r="U388" s="337"/>
      <c r="V388" s="337"/>
      <c r="W388" s="337"/>
      <c r="X388" s="337"/>
      <c r="Y388" s="337"/>
      <c r="Z388" s="337"/>
      <c r="AA388" s="337"/>
      <c r="AB388" s="337"/>
      <c r="AC388" s="337"/>
      <c r="AD388" s="337"/>
      <c r="AE388" s="337"/>
      <c r="AF388" s="337"/>
      <c r="AG388" s="337"/>
    </row>
    <row r="389" spans="1:36" ht="12" customHeight="1">
      <c r="A389" s="317"/>
      <c r="B389" s="337"/>
      <c r="C389" s="337"/>
      <c r="D389" s="335"/>
      <c r="E389" s="277" t="s">
        <v>755</v>
      </c>
      <c r="F389" s="277"/>
      <c r="G389" s="277"/>
      <c r="H389" s="277"/>
      <c r="I389" s="277"/>
      <c r="J389" s="277"/>
      <c r="K389" s="277"/>
      <c r="L389" s="277"/>
      <c r="M389" s="277"/>
      <c r="N389" s="277"/>
      <c r="O389" s="277"/>
      <c r="P389" s="277"/>
      <c r="Q389" s="277"/>
      <c r="R389" s="277"/>
      <c r="S389" s="277"/>
      <c r="T389" s="335"/>
      <c r="U389" s="277" t="s">
        <v>756</v>
      </c>
      <c r="V389" s="277"/>
      <c r="W389" s="337"/>
      <c r="X389" s="337"/>
      <c r="Y389" s="337"/>
      <c r="Z389" s="337"/>
      <c r="AA389" s="337"/>
      <c r="AB389" s="337"/>
      <c r="AC389" s="337"/>
      <c r="AD389" s="337"/>
      <c r="AE389" s="337"/>
      <c r="AF389" s="337"/>
      <c r="AG389" s="337"/>
      <c r="AJ389" s="371">
        <f>IF(T389="","","対象施設でない")</f>
      </c>
    </row>
    <row r="390" spans="1:33" ht="12" customHeight="1">
      <c r="A390" s="317"/>
      <c r="B390" s="337"/>
      <c r="C390" s="337"/>
      <c r="D390" s="338"/>
      <c r="E390" s="277"/>
      <c r="F390" s="277"/>
      <c r="G390" s="277"/>
      <c r="H390" s="277"/>
      <c r="I390" s="277"/>
      <c r="J390" s="277"/>
      <c r="K390" s="277"/>
      <c r="L390" s="277"/>
      <c r="M390" s="277"/>
      <c r="N390" s="277"/>
      <c r="O390" s="277"/>
      <c r="P390" s="277"/>
      <c r="Q390" s="277"/>
      <c r="R390" s="277"/>
      <c r="S390" s="277"/>
      <c r="T390" s="338"/>
      <c r="U390" s="277"/>
      <c r="V390" s="277"/>
      <c r="W390" s="337"/>
      <c r="X390" s="337"/>
      <c r="Y390" s="337"/>
      <c r="Z390" s="337"/>
      <c r="AA390" s="337"/>
      <c r="AB390" s="337"/>
      <c r="AC390" s="337"/>
      <c r="AD390" s="337"/>
      <c r="AE390" s="337"/>
      <c r="AF390" s="337"/>
      <c r="AG390" s="337"/>
    </row>
    <row r="391" spans="1:33" ht="12" customHeight="1">
      <c r="A391" s="317"/>
      <c r="B391" s="337" t="s">
        <v>806</v>
      </c>
      <c r="C391" s="337"/>
      <c r="D391" s="277"/>
      <c r="E391" s="277"/>
      <c r="F391" s="277"/>
      <c r="G391" s="277"/>
      <c r="H391" s="277"/>
      <c r="I391" s="277"/>
      <c r="J391" s="277"/>
      <c r="K391" s="277"/>
      <c r="L391" s="277"/>
      <c r="M391" s="277"/>
      <c r="N391" s="277"/>
      <c r="O391" s="277"/>
      <c r="P391" s="277"/>
      <c r="Q391" s="277"/>
      <c r="R391" s="277"/>
      <c r="S391" s="277"/>
      <c r="T391" s="338"/>
      <c r="U391" s="277"/>
      <c r="V391" s="277"/>
      <c r="W391" s="337"/>
      <c r="X391" s="337"/>
      <c r="Y391" s="337"/>
      <c r="Z391" s="337"/>
      <c r="AA391" s="337"/>
      <c r="AB391" s="337"/>
      <c r="AC391" s="337"/>
      <c r="AD391" s="337"/>
      <c r="AE391" s="337"/>
      <c r="AF391" s="337"/>
      <c r="AG391" s="337"/>
    </row>
    <row r="392" spans="1:33" ht="12" customHeight="1">
      <c r="A392" s="317"/>
      <c r="B392" s="337"/>
      <c r="C392" s="337"/>
      <c r="D392" s="338"/>
      <c r="E392" s="277"/>
      <c r="F392" s="277"/>
      <c r="G392" s="277"/>
      <c r="H392" s="277"/>
      <c r="I392" s="277"/>
      <c r="J392" s="277"/>
      <c r="K392" s="277"/>
      <c r="L392" s="277"/>
      <c r="M392" s="277"/>
      <c r="N392" s="277"/>
      <c r="O392" s="277"/>
      <c r="P392" s="277"/>
      <c r="Q392" s="277"/>
      <c r="R392" s="277"/>
      <c r="S392" s="277"/>
      <c r="T392" s="338"/>
      <c r="U392" s="277"/>
      <c r="V392" s="277"/>
      <c r="W392" s="337"/>
      <c r="X392" s="337"/>
      <c r="Y392" s="337"/>
      <c r="Z392" s="337"/>
      <c r="AA392" s="337"/>
      <c r="AB392" s="337"/>
      <c r="AC392" s="337"/>
      <c r="AD392" s="337"/>
      <c r="AE392" s="337"/>
      <c r="AF392" s="337"/>
      <c r="AG392" s="337"/>
    </row>
    <row r="393" spans="1:36" ht="12" customHeight="1">
      <c r="A393" s="317"/>
      <c r="B393" s="337"/>
      <c r="C393" s="337"/>
      <c r="D393" s="335"/>
      <c r="E393" s="277" t="s">
        <v>781</v>
      </c>
      <c r="F393" s="277"/>
      <c r="G393" s="277"/>
      <c r="H393" s="277"/>
      <c r="I393" s="277"/>
      <c r="J393" s="277"/>
      <c r="K393" s="277"/>
      <c r="L393" s="277"/>
      <c r="M393" s="277"/>
      <c r="N393" s="277"/>
      <c r="O393" s="277"/>
      <c r="P393" s="277"/>
      <c r="Q393" s="277"/>
      <c r="R393" s="277"/>
      <c r="S393" s="277"/>
      <c r="T393" s="344"/>
      <c r="U393" s="277"/>
      <c r="V393" s="277"/>
      <c r="W393" s="337"/>
      <c r="X393" s="337"/>
      <c r="Y393" s="337"/>
      <c r="Z393" s="337"/>
      <c r="AA393" s="337"/>
      <c r="AB393" s="337"/>
      <c r="AC393" s="337"/>
      <c r="AD393" s="337"/>
      <c r="AE393" s="337"/>
      <c r="AF393" s="337"/>
      <c r="AG393" s="337"/>
      <c r="AJ393" s="371">
        <f>IF(D393="","","④ノンファーム型接続バイオマス（専焼、地域資源（出力制御困難なものを除く））")</f>
      </c>
    </row>
    <row r="394" spans="1:35" ht="12" customHeight="1">
      <c r="A394" s="317"/>
      <c r="B394" s="345"/>
      <c r="C394" s="345"/>
      <c r="D394" s="344"/>
      <c r="E394" s="277"/>
      <c r="F394" s="277"/>
      <c r="G394" s="277"/>
      <c r="H394" s="277"/>
      <c r="I394" s="277"/>
      <c r="J394" s="277"/>
      <c r="K394" s="277"/>
      <c r="L394" s="277"/>
      <c r="M394" s="277"/>
      <c r="N394" s="277"/>
      <c r="O394" s="277"/>
      <c r="P394" s="277"/>
      <c r="Q394" s="277"/>
      <c r="R394" s="277"/>
      <c r="S394" s="277"/>
      <c r="T394" s="344"/>
      <c r="U394" s="277"/>
      <c r="V394" s="277"/>
      <c r="W394" s="345"/>
      <c r="X394" s="345"/>
      <c r="Y394" s="345"/>
      <c r="Z394" s="345"/>
      <c r="AA394" s="345"/>
      <c r="AB394" s="345"/>
      <c r="AC394" s="345"/>
      <c r="AD394" s="345"/>
      <c r="AE394" s="345"/>
      <c r="AF394" s="345"/>
      <c r="AG394" s="345"/>
      <c r="AH394" s="345"/>
      <c r="AI394" s="345"/>
    </row>
    <row r="395" spans="1:36" ht="12" customHeight="1">
      <c r="A395" s="317"/>
      <c r="B395" s="345"/>
      <c r="C395" s="345"/>
      <c r="D395" s="343"/>
      <c r="E395" s="277" t="s">
        <v>782</v>
      </c>
      <c r="F395" s="277"/>
      <c r="G395" s="277"/>
      <c r="H395" s="277"/>
      <c r="I395" s="277"/>
      <c r="J395" s="277"/>
      <c r="K395" s="277"/>
      <c r="L395" s="277"/>
      <c r="M395" s="277"/>
      <c r="N395" s="277"/>
      <c r="O395" s="277"/>
      <c r="P395" s="277"/>
      <c r="Q395" s="277"/>
      <c r="R395" s="277"/>
      <c r="S395" s="277"/>
      <c r="T395" s="344"/>
      <c r="U395" s="277"/>
      <c r="V395" s="277"/>
      <c r="W395" s="345"/>
      <c r="X395" s="345"/>
      <c r="Y395" s="345"/>
      <c r="Z395" s="345"/>
      <c r="AA395" s="345"/>
      <c r="AB395" s="345"/>
      <c r="AC395" s="345"/>
      <c r="AD395" s="345"/>
      <c r="AE395" s="345"/>
      <c r="AF395" s="345"/>
      <c r="AG395" s="345"/>
      <c r="AH395" s="345"/>
      <c r="AI395" s="345"/>
      <c r="AJ395" s="371">
        <f>IF(D395="","","⑥その他のノンファーム型接続電源の出力制御（地域資源（出力制御困難なもの）及び長期固定電源）")</f>
      </c>
    </row>
    <row r="396" spans="1:38" ht="12" customHeight="1">
      <c r="A396" s="317"/>
      <c r="B396" s="345"/>
      <c r="C396" s="345"/>
      <c r="D396" s="344"/>
      <c r="E396" s="277"/>
      <c r="F396" s="277"/>
      <c r="G396" s="277"/>
      <c r="H396" s="277"/>
      <c r="I396" s="277"/>
      <c r="J396" s="277"/>
      <c r="K396" s="277"/>
      <c r="L396" s="277"/>
      <c r="M396" s="277"/>
      <c r="N396" s="277"/>
      <c r="O396" s="277"/>
      <c r="P396" s="277"/>
      <c r="Q396" s="277"/>
      <c r="R396" s="277"/>
      <c r="S396" s="277"/>
      <c r="T396" s="344"/>
      <c r="U396" s="277"/>
      <c r="V396" s="277"/>
      <c r="W396" s="345"/>
      <c r="X396" s="345"/>
      <c r="Y396" s="345"/>
      <c r="Z396" s="345"/>
      <c r="AA396" s="345"/>
      <c r="AB396" s="345"/>
      <c r="AC396" s="345"/>
      <c r="AD396" s="345"/>
      <c r="AE396" s="345"/>
      <c r="AF396" s="345"/>
      <c r="AG396" s="345"/>
      <c r="AH396" s="345"/>
      <c r="AI396" s="345"/>
      <c r="AL396" s="272" t="s">
        <v>906</v>
      </c>
    </row>
    <row r="397" spans="1:43" ht="12" customHeight="1">
      <c r="A397" s="317"/>
      <c r="B397" s="345"/>
      <c r="C397" s="345"/>
      <c r="D397" s="343"/>
      <c r="E397" s="277" t="s">
        <v>780</v>
      </c>
      <c r="F397" s="277"/>
      <c r="G397" s="277"/>
      <c r="H397" s="277"/>
      <c r="I397" s="346" t="s">
        <v>807</v>
      </c>
      <c r="J397" s="440"/>
      <c r="K397" s="441"/>
      <c r="L397" s="441"/>
      <c r="M397" s="441"/>
      <c r="N397" s="441"/>
      <c r="O397" s="441"/>
      <c r="P397" s="441"/>
      <c r="Q397" s="441"/>
      <c r="R397" s="441"/>
      <c r="S397" s="441"/>
      <c r="T397" s="441"/>
      <c r="U397" s="441"/>
      <c r="V397" s="441"/>
      <c r="W397" s="441"/>
      <c r="X397" s="441"/>
      <c r="Y397" s="441"/>
      <c r="Z397" s="441"/>
      <c r="AA397" s="442"/>
      <c r="AB397" s="352" t="s">
        <v>234</v>
      </c>
      <c r="AC397" s="345"/>
      <c r="AD397" s="345"/>
      <c r="AE397" s="345"/>
      <c r="AF397" s="345"/>
      <c r="AG397" s="345"/>
      <c r="AH397" s="345"/>
      <c r="AI397" s="345"/>
      <c r="AJ397" s="304"/>
      <c r="AL397" s="419">
        <f>AJ393&amp;AJ395&amp;AJ399</f>
      </c>
      <c r="AM397" s="420"/>
      <c r="AN397" s="420"/>
      <c r="AO397" s="420"/>
      <c r="AP397" s="420"/>
      <c r="AQ397" s="421"/>
    </row>
    <row r="398" spans="1:35" ht="12" customHeight="1">
      <c r="A398" s="317"/>
      <c r="B398" s="345"/>
      <c r="C398" s="345"/>
      <c r="D398" s="344"/>
      <c r="E398" s="277"/>
      <c r="F398" s="277"/>
      <c r="G398" s="277"/>
      <c r="H398" s="277"/>
      <c r="I398" s="277"/>
      <c r="J398" s="277"/>
      <c r="K398" s="277"/>
      <c r="L398" s="277"/>
      <c r="M398" s="277"/>
      <c r="N398" s="277"/>
      <c r="O398" s="277"/>
      <c r="P398" s="277"/>
      <c r="Q398" s="277"/>
      <c r="R398" s="277"/>
      <c r="S398" s="277"/>
      <c r="T398" s="344"/>
      <c r="U398" s="277"/>
      <c r="V398" s="277"/>
      <c r="W398" s="345"/>
      <c r="X398" s="345"/>
      <c r="Y398" s="345"/>
      <c r="Z398" s="345"/>
      <c r="AA398" s="345"/>
      <c r="AB398" s="345"/>
      <c r="AC398" s="345"/>
      <c r="AD398" s="345"/>
      <c r="AE398" s="345"/>
      <c r="AF398" s="345"/>
      <c r="AG398" s="345"/>
      <c r="AH398" s="345"/>
      <c r="AI398" s="345"/>
    </row>
    <row r="399" spans="1:36" ht="12" customHeight="1">
      <c r="A399" s="317"/>
      <c r="B399" s="345"/>
      <c r="C399" s="345"/>
      <c r="D399" s="344"/>
      <c r="E399" s="277"/>
      <c r="F399" s="277"/>
      <c r="G399" s="277"/>
      <c r="H399" s="277"/>
      <c r="I399" s="277"/>
      <c r="J399" s="277"/>
      <c r="K399" s="277"/>
      <c r="L399" s="277"/>
      <c r="M399" s="277"/>
      <c r="N399" s="277"/>
      <c r="O399" s="277"/>
      <c r="P399" s="277"/>
      <c r="Q399" s="277"/>
      <c r="R399" s="277"/>
      <c r="S399" s="277"/>
      <c r="T399" s="344"/>
      <c r="U399" s="277"/>
      <c r="V399" s="277"/>
      <c r="W399" s="345"/>
      <c r="X399" s="345"/>
      <c r="Y399" s="345"/>
      <c r="Z399" s="345"/>
      <c r="AA399" s="345"/>
      <c r="AB399" s="345"/>
      <c r="AC399" s="345"/>
      <c r="AD399" s="345"/>
      <c r="AE399" s="345"/>
      <c r="AF399" s="345"/>
      <c r="AG399" s="345"/>
      <c r="AH399" s="345"/>
      <c r="AI399" s="345"/>
      <c r="AJ399" s="371">
        <f>IF(D397="","","その他")</f>
      </c>
    </row>
    <row r="400" spans="1:35" ht="12" customHeight="1">
      <c r="A400" s="317"/>
      <c r="B400" s="345"/>
      <c r="C400" s="345"/>
      <c r="D400" s="344"/>
      <c r="E400" s="277"/>
      <c r="F400" s="277"/>
      <c r="G400" s="277"/>
      <c r="H400" s="277"/>
      <c r="I400" s="277"/>
      <c r="J400" s="277"/>
      <c r="K400" s="277"/>
      <c r="L400" s="277"/>
      <c r="M400" s="277"/>
      <c r="N400" s="277"/>
      <c r="O400" s="277"/>
      <c r="P400" s="277"/>
      <c r="Q400" s="277"/>
      <c r="R400" s="277"/>
      <c r="S400" s="277"/>
      <c r="T400" s="344"/>
      <c r="U400" s="277"/>
      <c r="V400" s="277"/>
      <c r="W400" s="345"/>
      <c r="X400" s="345"/>
      <c r="Y400" s="345"/>
      <c r="Z400" s="345"/>
      <c r="AA400" s="345"/>
      <c r="AB400" s="345"/>
      <c r="AC400" s="345"/>
      <c r="AD400" s="345"/>
      <c r="AE400" s="345"/>
      <c r="AF400" s="345"/>
      <c r="AG400" s="345"/>
      <c r="AH400" s="345"/>
      <c r="AI400" s="345"/>
    </row>
    <row r="401" spans="1:35" ht="12" customHeight="1">
      <c r="A401" s="317"/>
      <c r="B401" s="345"/>
      <c r="C401" s="345"/>
      <c r="D401" s="344"/>
      <c r="E401" s="277"/>
      <c r="F401" s="277"/>
      <c r="G401" s="277"/>
      <c r="H401" s="277"/>
      <c r="I401" s="277"/>
      <c r="J401" s="277"/>
      <c r="K401" s="277"/>
      <c r="L401" s="277"/>
      <c r="M401" s="277"/>
      <c r="N401" s="277"/>
      <c r="O401" s="277"/>
      <c r="P401" s="277"/>
      <c r="Q401" s="277"/>
      <c r="R401" s="277"/>
      <c r="S401" s="277"/>
      <c r="T401" s="344"/>
      <c r="U401" s="277"/>
      <c r="V401" s="277"/>
      <c r="W401" s="345"/>
      <c r="X401" s="345"/>
      <c r="Y401" s="345"/>
      <c r="Z401" s="345"/>
      <c r="AA401" s="345"/>
      <c r="AB401" s="345"/>
      <c r="AC401" s="345"/>
      <c r="AD401" s="345"/>
      <c r="AE401" s="345"/>
      <c r="AF401" s="345"/>
      <c r="AG401" s="345"/>
      <c r="AH401" s="345"/>
      <c r="AI401" s="345"/>
    </row>
    <row r="402" spans="1:35" ht="12" customHeight="1">
      <c r="A402" s="317"/>
      <c r="B402" s="345"/>
      <c r="C402" s="345"/>
      <c r="D402" s="344"/>
      <c r="E402" s="277"/>
      <c r="F402" s="277"/>
      <c r="G402" s="277"/>
      <c r="H402" s="277"/>
      <c r="I402" s="277"/>
      <c r="J402" s="277"/>
      <c r="K402" s="277"/>
      <c r="L402" s="277"/>
      <c r="M402" s="277"/>
      <c r="N402" s="277"/>
      <c r="O402" s="277"/>
      <c r="P402" s="277"/>
      <c r="Q402" s="277"/>
      <c r="R402" s="277"/>
      <c r="S402" s="277"/>
      <c r="T402" s="344"/>
      <c r="U402" s="277"/>
      <c r="V402" s="277"/>
      <c r="W402" s="345"/>
      <c r="X402" s="345"/>
      <c r="Y402" s="345"/>
      <c r="Z402" s="345"/>
      <c r="AA402" s="345"/>
      <c r="AB402" s="345"/>
      <c r="AC402" s="345"/>
      <c r="AD402" s="345"/>
      <c r="AE402" s="345"/>
      <c r="AF402" s="345"/>
      <c r="AG402" s="345"/>
      <c r="AH402" s="345"/>
      <c r="AI402" s="345"/>
    </row>
    <row r="403" spans="1:35" ht="12" customHeight="1">
      <c r="A403" s="317"/>
      <c r="B403" s="345"/>
      <c r="C403" s="345"/>
      <c r="D403" s="344"/>
      <c r="E403" s="277"/>
      <c r="F403" s="277"/>
      <c r="G403" s="277"/>
      <c r="H403" s="277"/>
      <c r="I403" s="277"/>
      <c r="J403" s="277"/>
      <c r="K403" s="277"/>
      <c r="L403" s="277"/>
      <c r="M403" s="277"/>
      <c r="N403" s="277"/>
      <c r="O403" s="277"/>
      <c r="P403" s="277"/>
      <c r="Q403" s="277"/>
      <c r="R403" s="277"/>
      <c r="S403" s="277"/>
      <c r="T403" s="344"/>
      <c r="U403" s="277"/>
      <c r="V403" s="277"/>
      <c r="W403" s="345"/>
      <c r="X403" s="345"/>
      <c r="Y403" s="345"/>
      <c r="Z403" s="345"/>
      <c r="AA403" s="345"/>
      <c r="AB403" s="345"/>
      <c r="AC403" s="345"/>
      <c r="AD403" s="345"/>
      <c r="AE403" s="345"/>
      <c r="AF403" s="345"/>
      <c r="AG403" s="345"/>
      <c r="AH403" s="345"/>
      <c r="AI403" s="345"/>
    </row>
    <row r="404" spans="1:35" ht="12" customHeight="1">
      <c r="A404" s="317"/>
      <c r="B404" s="345"/>
      <c r="C404" s="345"/>
      <c r="D404" s="344"/>
      <c r="E404" s="277"/>
      <c r="F404" s="277"/>
      <c r="G404" s="277"/>
      <c r="H404" s="277"/>
      <c r="I404" s="277"/>
      <c r="J404" s="277"/>
      <c r="K404" s="277"/>
      <c r="L404" s="277"/>
      <c r="M404" s="277"/>
      <c r="N404" s="277"/>
      <c r="O404" s="277"/>
      <c r="P404" s="277"/>
      <c r="Q404" s="277"/>
      <c r="R404" s="277"/>
      <c r="S404" s="277"/>
      <c r="T404" s="344"/>
      <c r="U404" s="277"/>
      <c r="V404" s="277"/>
      <c r="W404" s="345"/>
      <c r="X404" s="345"/>
      <c r="Y404" s="345"/>
      <c r="Z404" s="345"/>
      <c r="AA404" s="345"/>
      <c r="AB404" s="345"/>
      <c r="AC404" s="345"/>
      <c r="AD404" s="345"/>
      <c r="AE404" s="345"/>
      <c r="AF404" s="345"/>
      <c r="AG404" s="345"/>
      <c r="AH404" s="345"/>
      <c r="AI404" s="345"/>
    </row>
    <row r="405" spans="1:35" ht="12" customHeight="1">
      <c r="A405" s="317"/>
      <c r="B405" s="345"/>
      <c r="C405" s="345"/>
      <c r="D405" s="344"/>
      <c r="E405" s="277"/>
      <c r="F405" s="277"/>
      <c r="G405" s="277"/>
      <c r="H405" s="277"/>
      <c r="I405" s="277"/>
      <c r="J405" s="277"/>
      <c r="K405" s="277"/>
      <c r="L405" s="277"/>
      <c r="M405" s="277"/>
      <c r="N405" s="277"/>
      <c r="O405" s="277"/>
      <c r="P405" s="277"/>
      <c r="Q405" s="277"/>
      <c r="R405" s="277"/>
      <c r="S405" s="277"/>
      <c r="T405" s="344"/>
      <c r="U405" s="277"/>
      <c r="V405" s="277"/>
      <c r="W405" s="345"/>
      <c r="X405" s="345"/>
      <c r="Y405" s="345"/>
      <c r="Z405" s="345"/>
      <c r="AA405" s="345"/>
      <c r="AB405" s="345"/>
      <c r="AC405" s="345"/>
      <c r="AD405" s="345"/>
      <c r="AE405" s="345"/>
      <c r="AF405" s="345"/>
      <c r="AG405" s="345"/>
      <c r="AH405" s="345"/>
      <c r="AI405" s="345"/>
    </row>
    <row r="406" spans="1:35" ht="12" customHeight="1">
      <c r="A406" s="317"/>
      <c r="B406" s="345"/>
      <c r="C406" s="345"/>
      <c r="D406" s="344"/>
      <c r="E406" s="277"/>
      <c r="F406" s="277"/>
      <c r="G406" s="277"/>
      <c r="H406" s="277"/>
      <c r="I406" s="277"/>
      <c r="J406" s="277"/>
      <c r="K406" s="277"/>
      <c r="L406" s="277"/>
      <c r="M406" s="277"/>
      <c r="N406" s="277"/>
      <c r="O406" s="277"/>
      <c r="P406" s="277"/>
      <c r="Q406" s="277"/>
      <c r="R406" s="277"/>
      <c r="S406" s="277"/>
      <c r="T406" s="344"/>
      <c r="U406" s="277"/>
      <c r="V406" s="277"/>
      <c r="W406" s="345"/>
      <c r="X406" s="345"/>
      <c r="Y406" s="345"/>
      <c r="Z406" s="345"/>
      <c r="AA406" s="345"/>
      <c r="AB406" s="345"/>
      <c r="AC406" s="345"/>
      <c r="AD406" s="345"/>
      <c r="AE406" s="345"/>
      <c r="AF406" s="345"/>
      <c r="AG406" s="345"/>
      <c r="AH406" s="345"/>
      <c r="AI406" s="345"/>
    </row>
    <row r="407" spans="1:35" ht="12" customHeight="1">
      <c r="A407" s="317"/>
      <c r="B407" s="345"/>
      <c r="C407" s="345"/>
      <c r="D407" s="344"/>
      <c r="E407" s="277"/>
      <c r="F407" s="277"/>
      <c r="G407" s="277"/>
      <c r="H407" s="277"/>
      <c r="I407" s="277"/>
      <c r="J407" s="277"/>
      <c r="K407" s="277"/>
      <c r="L407" s="277"/>
      <c r="M407" s="277"/>
      <c r="N407" s="277"/>
      <c r="O407" s="277"/>
      <c r="P407" s="277"/>
      <c r="Q407" s="277"/>
      <c r="R407" s="277"/>
      <c r="S407" s="277"/>
      <c r="T407" s="344"/>
      <c r="U407" s="277"/>
      <c r="V407" s="277"/>
      <c r="W407" s="345"/>
      <c r="X407" s="345"/>
      <c r="Y407" s="345"/>
      <c r="Z407" s="345"/>
      <c r="AA407" s="345"/>
      <c r="AB407" s="345"/>
      <c r="AC407" s="345"/>
      <c r="AD407" s="345"/>
      <c r="AE407" s="345"/>
      <c r="AF407" s="345"/>
      <c r="AG407" s="345"/>
      <c r="AH407" s="345"/>
      <c r="AI407" s="345"/>
    </row>
    <row r="408" spans="1:35" ht="12" customHeight="1">
      <c r="A408" s="317"/>
      <c r="B408" s="345"/>
      <c r="C408" s="345"/>
      <c r="D408" s="344"/>
      <c r="E408" s="277"/>
      <c r="F408" s="277"/>
      <c r="G408" s="277"/>
      <c r="H408" s="277"/>
      <c r="I408" s="277"/>
      <c r="J408" s="277"/>
      <c r="K408" s="277"/>
      <c r="L408" s="277"/>
      <c r="M408" s="277"/>
      <c r="N408" s="277"/>
      <c r="O408" s="277"/>
      <c r="P408" s="277"/>
      <c r="Q408" s="277"/>
      <c r="R408" s="277"/>
      <c r="S408" s="277"/>
      <c r="T408" s="344"/>
      <c r="U408" s="277"/>
      <c r="V408" s="277"/>
      <c r="W408" s="345"/>
      <c r="X408" s="345"/>
      <c r="Y408" s="345"/>
      <c r="Z408" s="345"/>
      <c r="AA408" s="345"/>
      <c r="AB408" s="345"/>
      <c r="AC408" s="345"/>
      <c r="AD408" s="345"/>
      <c r="AE408" s="345"/>
      <c r="AF408" s="345"/>
      <c r="AG408" s="345"/>
      <c r="AH408" s="345"/>
      <c r="AI408" s="345"/>
    </row>
    <row r="409" spans="1:35" ht="12" customHeight="1">
      <c r="A409" s="317"/>
      <c r="B409" s="345"/>
      <c r="C409" s="345"/>
      <c r="D409" s="344"/>
      <c r="E409" s="277"/>
      <c r="F409" s="277"/>
      <c r="G409" s="277"/>
      <c r="H409" s="277"/>
      <c r="I409" s="277"/>
      <c r="J409" s="277"/>
      <c r="K409" s="277"/>
      <c r="L409" s="277"/>
      <c r="M409" s="277"/>
      <c r="N409" s="277"/>
      <c r="O409" s="277"/>
      <c r="P409" s="277"/>
      <c r="Q409" s="277"/>
      <c r="R409" s="277"/>
      <c r="S409" s="277"/>
      <c r="T409" s="344"/>
      <c r="U409" s="277"/>
      <c r="V409" s="277"/>
      <c r="W409" s="345"/>
      <c r="X409" s="345"/>
      <c r="Y409" s="345"/>
      <c r="Z409" s="345"/>
      <c r="AA409" s="345"/>
      <c r="AB409" s="345"/>
      <c r="AC409" s="345"/>
      <c r="AD409" s="345"/>
      <c r="AE409" s="345"/>
      <c r="AF409" s="345"/>
      <c r="AG409" s="345"/>
      <c r="AH409" s="345"/>
      <c r="AI409" s="345"/>
    </row>
    <row r="410" spans="1:35" ht="12" customHeight="1">
      <c r="A410" s="317"/>
      <c r="B410" s="345"/>
      <c r="C410" s="345"/>
      <c r="D410" s="344"/>
      <c r="E410" s="277"/>
      <c r="F410" s="277"/>
      <c r="G410" s="277"/>
      <c r="H410" s="277"/>
      <c r="I410" s="277"/>
      <c r="J410" s="277"/>
      <c r="K410" s="277"/>
      <c r="L410" s="277"/>
      <c r="M410" s="277"/>
      <c r="N410" s="277"/>
      <c r="O410" s="277"/>
      <c r="P410" s="277"/>
      <c r="Q410" s="277"/>
      <c r="R410" s="277"/>
      <c r="S410" s="277"/>
      <c r="T410" s="344"/>
      <c r="U410" s="277"/>
      <c r="V410" s="277"/>
      <c r="W410" s="345"/>
      <c r="X410" s="345"/>
      <c r="Y410" s="345"/>
      <c r="Z410" s="345"/>
      <c r="AA410" s="345"/>
      <c r="AB410" s="345"/>
      <c r="AC410" s="345"/>
      <c r="AD410" s="345"/>
      <c r="AE410" s="345"/>
      <c r="AF410" s="345"/>
      <c r="AG410" s="345"/>
      <c r="AH410" s="345"/>
      <c r="AI410" s="345"/>
    </row>
    <row r="411" spans="1:35" ht="12" customHeight="1">
      <c r="A411" s="317"/>
      <c r="B411" s="345"/>
      <c r="C411" s="345"/>
      <c r="D411" s="344"/>
      <c r="E411" s="277"/>
      <c r="F411" s="277"/>
      <c r="G411" s="277"/>
      <c r="H411" s="277"/>
      <c r="I411" s="277"/>
      <c r="J411" s="277"/>
      <c r="K411" s="277"/>
      <c r="L411" s="277"/>
      <c r="M411" s="277"/>
      <c r="N411" s="277"/>
      <c r="O411" s="277"/>
      <c r="P411" s="277"/>
      <c r="Q411" s="277"/>
      <c r="R411" s="277"/>
      <c r="S411" s="277"/>
      <c r="T411" s="344"/>
      <c r="U411" s="277"/>
      <c r="V411" s="277"/>
      <c r="W411" s="345"/>
      <c r="X411" s="345"/>
      <c r="Y411" s="345"/>
      <c r="Z411" s="345"/>
      <c r="AA411" s="345"/>
      <c r="AB411" s="345"/>
      <c r="AC411" s="345"/>
      <c r="AD411" s="345"/>
      <c r="AE411" s="345"/>
      <c r="AF411" s="345"/>
      <c r="AG411" s="345"/>
      <c r="AH411" s="345"/>
      <c r="AI411" s="345"/>
    </row>
    <row r="412" spans="1:33" ht="12" customHeight="1">
      <c r="A412" s="317"/>
      <c r="B412" s="287" t="s">
        <v>783</v>
      </c>
      <c r="C412" s="287"/>
      <c r="D412" s="330"/>
      <c r="E412" s="277"/>
      <c r="F412" s="277"/>
      <c r="G412" s="277"/>
      <c r="H412" s="277"/>
      <c r="I412" s="277"/>
      <c r="J412" s="277"/>
      <c r="K412" s="277"/>
      <c r="L412" s="277"/>
      <c r="M412" s="277"/>
      <c r="N412" s="277"/>
      <c r="O412" s="277"/>
      <c r="P412" s="277"/>
      <c r="Q412" s="277"/>
      <c r="R412" s="277"/>
      <c r="S412" s="277"/>
      <c r="T412" s="330"/>
      <c r="U412" s="277"/>
      <c r="V412" s="277"/>
      <c r="W412" s="287"/>
      <c r="X412" s="287"/>
      <c r="Y412" s="287"/>
      <c r="Z412" s="287"/>
      <c r="AA412" s="287"/>
      <c r="AB412" s="287"/>
      <c r="AC412" s="287"/>
      <c r="AD412" s="287"/>
      <c r="AE412" s="287"/>
      <c r="AF412" s="287"/>
      <c r="AG412" s="287"/>
    </row>
    <row r="413" spans="1:33" ht="12" customHeight="1">
      <c r="A413" s="317"/>
      <c r="B413" s="287"/>
      <c r="C413" s="277"/>
      <c r="D413" s="277"/>
      <c r="E413" s="277"/>
      <c r="F413" s="277"/>
      <c r="G413" s="277"/>
      <c r="H413" s="277"/>
      <c r="I413" s="277"/>
      <c r="J413" s="277"/>
      <c r="K413" s="277"/>
      <c r="L413" s="277"/>
      <c r="M413" s="277"/>
      <c r="N413" s="277"/>
      <c r="O413" s="277"/>
      <c r="P413" s="277"/>
      <c r="Q413" s="277"/>
      <c r="R413" s="277"/>
      <c r="S413" s="277"/>
      <c r="T413" s="330"/>
      <c r="U413" s="277"/>
      <c r="V413" s="277"/>
      <c r="W413" s="287"/>
      <c r="X413" s="287"/>
      <c r="Y413" s="287"/>
      <c r="Z413" s="287"/>
      <c r="AA413" s="287"/>
      <c r="AB413" s="287"/>
      <c r="AC413" s="287"/>
      <c r="AD413" s="287"/>
      <c r="AE413" s="287"/>
      <c r="AF413" s="287"/>
      <c r="AG413" s="287"/>
    </row>
    <row r="414" spans="1:35" ht="12" customHeight="1">
      <c r="A414" s="317"/>
      <c r="B414" s="345"/>
      <c r="C414" s="277"/>
      <c r="D414" s="343"/>
      <c r="E414" s="277" t="s">
        <v>784</v>
      </c>
      <c r="F414" s="277"/>
      <c r="G414" s="277"/>
      <c r="H414" s="277"/>
      <c r="I414" s="277"/>
      <c r="J414" s="277"/>
      <c r="K414" s="277"/>
      <c r="L414" s="277"/>
      <c r="M414" s="277"/>
      <c r="N414" s="277"/>
      <c r="O414" s="277"/>
      <c r="P414" s="277"/>
      <c r="Q414" s="277"/>
      <c r="R414" s="277"/>
      <c r="S414" s="277"/>
      <c r="T414" s="343"/>
      <c r="U414" s="277" t="s">
        <v>785</v>
      </c>
      <c r="V414" s="277"/>
      <c r="W414" s="345"/>
      <c r="X414" s="345"/>
      <c r="Y414" s="345"/>
      <c r="Z414" s="345"/>
      <c r="AA414" s="345"/>
      <c r="AB414" s="345"/>
      <c r="AC414" s="345"/>
      <c r="AD414" s="345"/>
      <c r="AE414" s="345"/>
      <c r="AF414" s="345"/>
      <c r="AG414" s="345"/>
      <c r="AH414" s="345"/>
      <c r="AI414" s="345"/>
    </row>
    <row r="415" spans="1:33" ht="12" customHeight="1">
      <c r="A415" s="317"/>
      <c r="B415" s="287"/>
      <c r="C415" s="287"/>
      <c r="D415" s="277"/>
      <c r="E415" s="277"/>
      <c r="F415" s="277"/>
      <c r="G415" s="277"/>
      <c r="H415" s="277"/>
      <c r="I415" s="277"/>
      <c r="J415" s="277"/>
      <c r="K415" s="277"/>
      <c r="L415" s="277"/>
      <c r="M415" s="277"/>
      <c r="N415" s="277"/>
      <c r="O415" s="277"/>
      <c r="P415" s="277"/>
      <c r="Q415" s="277"/>
      <c r="R415" s="277"/>
      <c r="S415" s="277"/>
      <c r="T415" s="277"/>
      <c r="U415" s="277"/>
      <c r="V415" s="277"/>
      <c r="W415" s="277"/>
      <c r="X415" s="277"/>
      <c r="Y415" s="277"/>
      <c r="Z415" s="277"/>
      <c r="AA415" s="277"/>
      <c r="AB415" s="277"/>
      <c r="AC415" s="277"/>
      <c r="AD415" s="277"/>
      <c r="AE415" s="277"/>
      <c r="AF415" s="287"/>
      <c r="AG415" s="287"/>
    </row>
    <row r="416" spans="1:33" ht="12" customHeight="1">
      <c r="A416" s="418" t="s">
        <v>786</v>
      </c>
      <c r="B416" s="418"/>
      <c r="C416" s="418"/>
      <c r="D416" s="418"/>
      <c r="E416" s="418"/>
      <c r="F416" s="418"/>
      <c r="G416" s="418"/>
      <c r="H416" s="418"/>
      <c r="I416" s="418"/>
      <c r="J416" s="418"/>
      <c r="K416" s="418"/>
      <c r="L416" s="418"/>
      <c r="M416" s="418"/>
      <c r="N416" s="418"/>
      <c r="O416" s="418"/>
      <c r="P416" s="418"/>
      <c r="Q416" s="418"/>
      <c r="R416" s="418"/>
      <c r="S416" s="418"/>
      <c r="T416" s="418"/>
      <c r="U416" s="418"/>
      <c r="V416" s="418"/>
      <c r="W416" s="418"/>
      <c r="X416" s="418"/>
      <c r="Y416" s="418"/>
      <c r="Z416" s="418"/>
      <c r="AA416" s="418"/>
      <c r="AB416" s="418"/>
      <c r="AC416" s="418"/>
      <c r="AD416" s="418"/>
      <c r="AE416" s="418"/>
      <c r="AF416" s="418"/>
      <c r="AG416" s="418"/>
    </row>
    <row r="417" spans="1:35" ht="12" customHeight="1">
      <c r="A417" s="342"/>
      <c r="B417" s="342"/>
      <c r="C417" s="342"/>
      <c r="D417" s="342"/>
      <c r="E417" s="342"/>
      <c r="F417" s="342"/>
      <c r="G417" s="342"/>
      <c r="H417" s="342"/>
      <c r="I417" s="342"/>
      <c r="J417" s="342"/>
      <c r="K417" s="342"/>
      <c r="L417" s="342"/>
      <c r="M417" s="342"/>
      <c r="N417" s="342"/>
      <c r="O417" s="342"/>
      <c r="P417" s="342"/>
      <c r="Q417" s="342"/>
      <c r="R417" s="342"/>
      <c r="S417" s="342"/>
      <c r="T417" s="342"/>
      <c r="U417" s="342"/>
      <c r="V417" s="342"/>
      <c r="W417" s="342"/>
      <c r="X417" s="342"/>
      <c r="Y417" s="342"/>
      <c r="Z417" s="342"/>
      <c r="AA417" s="342"/>
      <c r="AB417" s="342"/>
      <c r="AC417" s="342"/>
      <c r="AD417" s="342"/>
      <c r="AE417" s="342"/>
      <c r="AF417" s="342"/>
      <c r="AG417" s="342"/>
      <c r="AH417" s="345"/>
      <c r="AI417" s="345"/>
    </row>
    <row r="418" spans="1:43" ht="12" customHeight="1">
      <c r="A418" s="342"/>
      <c r="B418" s="345" t="s">
        <v>800</v>
      </c>
      <c r="C418" s="345"/>
      <c r="D418" s="345"/>
      <c r="E418" s="345"/>
      <c r="F418" s="345"/>
      <c r="G418" s="345"/>
      <c r="H418" s="345"/>
      <c r="I418" s="345"/>
      <c r="J418" s="345"/>
      <c r="K418" s="345"/>
      <c r="L418" s="345"/>
      <c r="M418" s="345"/>
      <c r="N418" s="345"/>
      <c r="O418" s="345"/>
      <c r="P418" s="345"/>
      <c r="Q418" s="345"/>
      <c r="R418" s="345"/>
      <c r="S418" s="345"/>
      <c r="T418" s="345"/>
      <c r="U418" s="345"/>
      <c r="V418" s="342"/>
      <c r="W418" s="342"/>
      <c r="X418" s="342"/>
      <c r="Y418" s="342"/>
      <c r="Z418" s="342"/>
      <c r="AA418" s="342"/>
      <c r="AB418" s="342"/>
      <c r="AC418" s="342"/>
      <c r="AD418" s="342"/>
      <c r="AE418" s="342"/>
      <c r="AF418" s="342"/>
      <c r="AG418" s="342"/>
      <c r="AH418" s="345"/>
      <c r="AI418" s="345"/>
      <c r="AJ418" s="371">
        <f>IF(D420="","","一般送配電事業者へ直接支払")</f>
      </c>
      <c r="AL418" s="419" t="str">
        <f>AJ418&amp;"・"&amp;AJ420</f>
        <v>・</v>
      </c>
      <c r="AM418" s="420"/>
      <c r="AN418" s="420"/>
      <c r="AO418" s="420"/>
      <c r="AP418" s="420"/>
      <c r="AQ418" s="421"/>
    </row>
    <row r="419" spans="1:35" ht="12" customHeight="1">
      <c r="A419" s="342"/>
      <c r="B419" s="345"/>
      <c r="C419" s="345"/>
      <c r="D419" s="345"/>
      <c r="E419" s="345"/>
      <c r="F419" s="345"/>
      <c r="G419" s="345"/>
      <c r="H419" s="345"/>
      <c r="I419" s="345"/>
      <c r="J419" s="345"/>
      <c r="K419" s="345"/>
      <c r="L419" s="345"/>
      <c r="M419" s="345"/>
      <c r="N419" s="345"/>
      <c r="O419" s="345"/>
      <c r="P419" s="345"/>
      <c r="Q419" s="345"/>
      <c r="R419" s="345"/>
      <c r="S419" s="345"/>
      <c r="T419" s="345"/>
      <c r="U419" s="345"/>
      <c r="V419" s="342"/>
      <c r="W419" s="342"/>
      <c r="X419" s="342"/>
      <c r="Y419" s="342"/>
      <c r="Z419" s="342"/>
      <c r="AA419" s="342"/>
      <c r="AB419" s="342"/>
      <c r="AC419" s="342"/>
      <c r="AD419" s="342"/>
      <c r="AE419" s="342"/>
      <c r="AF419" s="342"/>
      <c r="AG419" s="342"/>
      <c r="AH419" s="345"/>
      <c r="AI419" s="345"/>
    </row>
    <row r="420" spans="1:36" ht="12" customHeight="1">
      <c r="A420" s="317"/>
      <c r="B420" s="345"/>
      <c r="C420" s="345"/>
      <c r="D420" s="343"/>
      <c r="E420" s="277" t="s">
        <v>787</v>
      </c>
      <c r="F420" s="277"/>
      <c r="G420" s="277"/>
      <c r="H420" s="277"/>
      <c r="I420" s="277"/>
      <c r="J420" s="277"/>
      <c r="K420" s="277"/>
      <c r="L420" s="277"/>
      <c r="M420" s="277"/>
      <c r="N420" s="277"/>
      <c r="O420" s="277"/>
      <c r="P420" s="277"/>
      <c r="Q420" s="277"/>
      <c r="R420" s="277"/>
      <c r="S420" s="277"/>
      <c r="T420" s="343"/>
      <c r="U420" s="277" t="s">
        <v>788</v>
      </c>
      <c r="V420" s="277"/>
      <c r="W420" s="277"/>
      <c r="X420" s="277"/>
      <c r="Y420" s="277"/>
      <c r="Z420" s="277"/>
      <c r="AA420" s="277"/>
      <c r="AB420" s="277"/>
      <c r="AC420" s="277"/>
      <c r="AD420" s="277"/>
      <c r="AE420" s="277"/>
      <c r="AF420" s="287"/>
      <c r="AG420" s="287"/>
      <c r="AJ420" s="371">
        <f>IF(T420="","","小売を介して一般送配電事業者へ支払（電力売却との相殺含む)")</f>
      </c>
    </row>
    <row r="421" spans="1:35" ht="12" customHeight="1">
      <c r="A421" s="317"/>
      <c r="B421" s="345"/>
      <c r="C421" s="345"/>
      <c r="D421" s="351"/>
      <c r="E421" s="277"/>
      <c r="F421" s="277"/>
      <c r="G421" s="277"/>
      <c r="H421" s="277"/>
      <c r="I421" s="277"/>
      <c r="J421" s="277"/>
      <c r="K421" s="277"/>
      <c r="L421" s="277"/>
      <c r="M421" s="277"/>
      <c r="N421" s="277"/>
      <c r="O421" s="277"/>
      <c r="P421" s="277"/>
      <c r="Q421" s="277"/>
      <c r="R421" s="277"/>
      <c r="S421" s="277"/>
      <c r="T421" s="351"/>
      <c r="U421" s="277"/>
      <c r="V421" s="277" t="s">
        <v>813</v>
      </c>
      <c r="W421" s="277"/>
      <c r="X421" s="277"/>
      <c r="Y421" s="277"/>
      <c r="Z421" s="277"/>
      <c r="AA421" s="277"/>
      <c r="AB421" s="277"/>
      <c r="AC421" s="277"/>
      <c r="AD421" s="277"/>
      <c r="AE421" s="277"/>
      <c r="AF421" s="345"/>
      <c r="AG421" s="345"/>
      <c r="AH421" s="345"/>
      <c r="AI421" s="345"/>
    </row>
    <row r="422" spans="1:35" ht="12" customHeight="1">
      <c r="A422" s="317"/>
      <c r="B422" s="345" t="s">
        <v>857</v>
      </c>
      <c r="C422" s="345"/>
      <c r="D422" s="345"/>
      <c r="E422" s="277"/>
      <c r="F422" s="277"/>
      <c r="G422" s="277"/>
      <c r="H422" s="277"/>
      <c r="I422" s="277"/>
      <c r="J422" s="277"/>
      <c r="K422" s="277"/>
      <c r="L422" s="277"/>
      <c r="M422" s="277"/>
      <c r="N422" s="277"/>
      <c r="O422" s="277"/>
      <c r="P422" s="277"/>
      <c r="Q422" s="277"/>
      <c r="R422" s="277"/>
      <c r="S422" s="277"/>
      <c r="T422" s="277"/>
      <c r="U422" s="277"/>
      <c r="V422" s="277"/>
      <c r="W422" s="277"/>
      <c r="X422" s="277"/>
      <c r="Y422" s="277"/>
      <c r="Z422" s="277"/>
      <c r="AA422" s="277"/>
      <c r="AB422" s="277"/>
      <c r="AC422" s="277"/>
      <c r="AD422" s="277"/>
      <c r="AE422" s="277"/>
      <c r="AF422" s="345"/>
      <c r="AG422" s="345"/>
      <c r="AH422" s="345"/>
      <c r="AI422" s="345"/>
    </row>
    <row r="423" spans="1:43" ht="12" customHeight="1">
      <c r="A423" s="317"/>
      <c r="B423" s="345"/>
      <c r="C423" s="345"/>
      <c r="D423" s="277"/>
      <c r="E423" s="277"/>
      <c r="F423" s="277"/>
      <c r="G423" s="277"/>
      <c r="H423" s="277"/>
      <c r="I423" s="277"/>
      <c r="J423" s="277"/>
      <c r="K423" s="277"/>
      <c r="L423" s="277"/>
      <c r="M423" s="277"/>
      <c r="N423" s="277"/>
      <c r="O423" s="277"/>
      <c r="P423" s="277"/>
      <c r="Q423" s="277"/>
      <c r="R423" s="277"/>
      <c r="S423" s="277"/>
      <c r="T423" s="277"/>
      <c r="U423" s="277"/>
      <c r="V423" s="277"/>
      <c r="W423" s="277"/>
      <c r="X423" s="277"/>
      <c r="Y423" s="277"/>
      <c r="Z423" s="277"/>
      <c r="AA423" s="277"/>
      <c r="AB423" s="277"/>
      <c r="AC423" s="277"/>
      <c r="AD423" s="277"/>
      <c r="AE423" s="277"/>
      <c r="AF423" s="345"/>
      <c r="AG423" s="345"/>
      <c r="AH423" s="345"/>
      <c r="AI423" s="345"/>
      <c r="AJ423" s="371">
        <f>IF(D424="","","転嫁する")</f>
      </c>
      <c r="AL423" s="419">
        <f>AJ423&amp;AJ425</f>
      </c>
      <c r="AM423" s="420"/>
      <c r="AN423" s="420"/>
      <c r="AO423" s="420"/>
      <c r="AP423" s="420"/>
      <c r="AQ423" s="421"/>
    </row>
    <row r="424" spans="1:33" ht="12" customHeight="1">
      <c r="A424" s="317"/>
      <c r="B424" s="287"/>
      <c r="C424" s="287"/>
      <c r="D424" s="332"/>
      <c r="E424" s="287" t="s">
        <v>851</v>
      </c>
      <c r="F424" s="287"/>
      <c r="G424" s="287"/>
      <c r="H424" s="330"/>
      <c r="I424" s="330"/>
      <c r="J424" s="330"/>
      <c r="K424" s="330"/>
      <c r="L424" s="330"/>
      <c r="M424" s="330"/>
      <c r="N424" s="330"/>
      <c r="O424" s="330"/>
      <c r="P424" s="330"/>
      <c r="Q424" s="287"/>
      <c r="R424" s="287"/>
      <c r="S424" s="277"/>
      <c r="T424" s="332"/>
      <c r="U424" s="287" t="s">
        <v>852</v>
      </c>
      <c r="V424" s="277"/>
      <c r="W424" s="277"/>
      <c r="X424" s="277"/>
      <c r="Y424" s="277"/>
      <c r="Z424" s="277"/>
      <c r="AA424" s="277"/>
      <c r="AB424" s="277"/>
      <c r="AC424" s="277"/>
      <c r="AD424" s="277"/>
      <c r="AE424" s="277"/>
      <c r="AF424" s="287"/>
      <c r="AG424" s="287"/>
    </row>
    <row r="425" spans="1:36" ht="12" customHeight="1">
      <c r="A425" s="317"/>
      <c r="B425" s="337"/>
      <c r="C425" s="337"/>
      <c r="D425" s="338"/>
      <c r="E425" s="337"/>
      <c r="F425" s="337"/>
      <c r="G425" s="337"/>
      <c r="H425" s="338"/>
      <c r="I425" s="338"/>
      <c r="J425" s="338"/>
      <c r="K425" s="338"/>
      <c r="L425" s="338"/>
      <c r="M425" s="338"/>
      <c r="N425" s="338"/>
      <c r="O425" s="338"/>
      <c r="P425" s="338"/>
      <c r="Q425" s="337"/>
      <c r="R425" s="337"/>
      <c r="S425" s="337"/>
      <c r="T425" s="337"/>
      <c r="U425" s="277"/>
      <c r="V425" s="277"/>
      <c r="W425" s="277"/>
      <c r="X425" s="277"/>
      <c r="Y425" s="277"/>
      <c r="Z425" s="277"/>
      <c r="AA425" s="277"/>
      <c r="AB425" s="277"/>
      <c r="AC425" s="277"/>
      <c r="AD425" s="277"/>
      <c r="AE425" s="277"/>
      <c r="AF425" s="337"/>
      <c r="AG425" s="337"/>
      <c r="AH425" s="337"/>
      <c r="AI425" s="337"/>
      <c r="AJ425" s="371">
        <f>IF(T425="","","転嫁しない")</f>
      </c>
    </row>
    <row r="426" spans="1:35" ht="12" customHeight="1">
      <c r="A426" s="418" t="s">
        <v>844</v>
      </c>
      <c r="B426" s="418"/>
      <c r="C426" s="418"/>
      <c r="D426" s="418"/>
      <c r="E426" s="418"/>
      <c r="F426" s="418"/>
      <c r="G426" s="418"/>
      <c r="H426" s="418"/>
      <c r="I426" s="418"/>
      <c r="J426" s="418"/>
      <c r="K426" s="418"/>
      <c r="L426" s="418"/>
      <c r="M426" s="418"/>
      <c r="N426" s="418"/>
      <c r="O426" s="418"/>
      <c r="P426" s="418"/>
      <c r="Q426" s="418"/>
      <c r="R426" s="418"/>
      <c r="S426" s="418"/>
      <c r="T426" s="418"/>
      <c r="U426" s="418"/>
      <c r="V426" s="418"/>
      <c r="W426" s="418"/>
      <c r="X426" s="418"/>
      <c r="Y426" s="418"/>
      <c r="Z426" s="418"/>
      <c r="AA426" s="418"/>
      <c r="AB426" s="418"/>
      <c r="AC426" s="418"/>
      <c r="AD426" s="418"/>
      <c r="AE426" s="418"/>
      <c r="AF426" s="418"/>
      <c r="AG426" s="418"/>
      <c r="AH426" s="337"/>
      <c r="AI426" s="337"/>
    </row>
    <row r="427" spans="1:35" ht="12" customHeight="1">
      <c r="A427" s="336"/>
      <c r="B427" s="336"/>
      <c r="C427" s="336"/>
      <c r="D427" s="336"/>
      <c r="E427" s="336"/>
      <c r="F427" s="336"/>
      <c r="G427" s="336"/>
      <c r="H427" s="336"/>
      <c r="I427" s="336"/>
      <c r="J427" s="336"/>
      <c r="K427" s="336"/>
      <c r="L427" s="336"/>
      <c r="M427" s="336"/>
      <c r="N427" s="336"/>
      <c r="O427" s="336"/>
      <c r="P427" s="336"/>
      <c r="Q427" s="336"/>
      <c r="R427" s="336"/>
      <c r="S427" s="336"/>
      <c r="T427" s="336"/>
      <c r="U427" s="336"/>
      <c r="V427" s="336"/>
      <c r="W427" s="336"/>
      <c r="X427" s="336"/>
      <c r="Y427" s="336"/>
      <c r="Z427" s="336"/>
      <c r="AA427" s="336"/>
      <c r="AB427" s="336"/>
      <c r="AC427" s="336"/>
      <c r="AD427" s="336"/>
      <c r="AE427" s="336"/>
      <c r="AF427" s="336"/>
      <c r="AG427" s="336"/>
      <c r="AH427" s="337"/>
      <c r="AI427" s="337"/>
    </row>
    <row r="428" spans="1:35" ht="12" customHeight="1">
      <c r="A428" s="317"/>
      <c r="B428" s="337" t="s">
        <v>760</v>
      </c>
      <c r="C428" s="337"/>
      <c r="D428" s="337"/>
      <c r="E428" s="337"/>
      <c r="F428" s="337"/>
      <c r="G428" s="337"/>
      <c r="H428" s="337"/>
      <c r="I428" s="337"/>
      <c r="J428" s="337"/>
      <c r="K428" s="337"/>
      <c r="L428" s="337"/>
      <c r="M428" s="337"/>
      <c r="N428" s="337"/>
      <c r="O428" s="337"/>
      <c r="P428" s="337"/>
      <c r="Q428" s="337"/>
      <c r="R428" s="337"/>
      <c r="S428" s="337"/>
      <c r="T428" s="337"/>
      <c r="U428" s="337"/>
      <c r="V428" s="337"/>
      <c r="W428" s="337"/>
      <c r="X428" s="337"/>
      <c r="Y428" s="337"/>
      <c r="Z428" s="337"/>
      <c r="AA428" s="337"/>
      <c r="AB428" s="337"/>
      <c r="AC428" s="337"/>
      <c r="AD428" s="337"/>
      <c r="AE428" s="337"/>
      <c r="AF428" s="337"/>
      <c r="AG428" s="337"/>
      <c r="AH428" s="337"/>
      <c r="AI428" s="337"/>
    </row>
    <row r="429" spans="1:35" ht="12" customHeight="1">
      <c r="A429" s="317"/>
      <c r="B429" s="337"/>
      <c r="C429" s="337"/>
      <c r="D429" s="337"/>
      <c r="E429" s="337"/>
      <c r="F429" s="337"/>
      <c r="G429" s="337"/>
      <c r="H429" s="337"/>
      <c r="I429" s="337"/>
      <c r="J429" s="337"/>
      <c r="K429" s="337"/>
      <c r="L429" s="337"/>
      <c r="M429" s="337"/>
      <c r="N429" s="337"/>
      <c r="O429" s="337"/>
      <c r="P429" s="337"/>
      <c r="Q429" s="337"/>
      <c r="R429" s="337"/>
      <c r="S429" s="337"/>
      <c r="T429" s="337"/>
      <c r="U429" s="337"/>
      <c r="V429" s="337"/>
      <c r="W429" s="337"/>
      <c r="X429" s="337"/>
      <c r="Y429" s="337"/>
      <c r="Z429" s="337"/>
      <c r="AA429" s="337"/>
      <c r="AB429" s="337"/>
      <c r="AC429" s="337"/>
      <c r="AD429" s="337"/>
      <c r="AE429" s="337"/>
      <c r="AF429" s="337"/>
      <c r="AG429" s="337"/>
      <c r="AH429" s="337"/>
      <c r="AI429" s="337"/>
    </row>
    <row r="430" spans="1:35" ht="12" customHeight="1">
      <c r="A430" s="317"/>
      <c r="B430" s="337"/>
      <c r="C430" s="337"/>
      <c r="D430" s="335"/>
      <c r="E430" s="277" t="s">
        <v>1192</v>
      </c>
      <c r="F430" s="277"/>
      <c r="G430" s="277"/>
      <c r="H430" s="277"/>
      <c r="I430" s="277"/>
      <c r="J430" s="277"/>
      <c r="K430" s="277"/>
      <c r="L430" s="277"/>
      <c r="M430" s="277"/>
      <c r="N430" s="277"/>
      <c r="O430" s="277"/>
      <c r="P430" s="277"/>
      <c r="Q430" s="277"/>
      <c r="R430" s="277"/>
      <c r="S430" s="277"/>
      <c r="T430" s="335"/>
      <c r="U430" s="277" t="s">
        <v>816</v>
      </c>
      <c r="V430" s="277"/>
      <c r="W430" s="337"/>
      <c r="X430" s="337"/>
      <c r="Y430" s="337"/>
      <c r="Z430" s="337"/>
      <c r="AA430" s="337"/>
      <c r="AB430" s="337"/>
      <c r="AC430" s="337"/>
      <c r="AD430" s="337"/>
      <c r="AE430" s="337"/>
      <c r="AF430" s="337"/>
      <c r="AG430" s="337"/>
      <c r="AH430" s="337"/>
      <c r="AI430" s="337"/>
    </row>
    <row r="431" spans="1:35" ht="12" customHeight="1">
      <c r="A431" s="317"/>
      <c r="B431" s="345"/>
      <c r="C431" s="345"/>
      <c r="D431" s="351"/>
      <c r="E431" s="277"/>
      <c r="F431" s="277"/>
      <c r="G431" s="277"/>
      <c r="H431" s="277"/>
      <c r="I431" s="277"/>
      <c r="J431" s="277"/>
      <c r="K431" s="277"/>
      <c r="L431" s="277"/>
      <c r="M431" s="277"/>
      <c r="N431" s="277"/>
      <c r="O431" s="277"/>
      <c r="P431" s="277"/>
      <c r="Q431" s="277"/>
      <c r="R431" s="277"/>
      <c r="S431" s="277"/>
      <c r="T431" s="351"/>
      <c r="U431" s="277"/>
      <c r="V431" s="277"/>
      <c r="W431" s="345"/>
      <c r="X431" s="345"/>
      <c r="Y431" s="345"/>
      <c r="Z431" s="345"/>
      <c r="AA431" s="345"/>
      <c r="AB431" s="345"/>
      <c r="AC431" s="345"/>
      <c r="AD431" s="345"/>
      <c r="AE431" s="345"/>
      <c r="AF431" s="345"/>
      <c r="AG431" s="345"/>
      <c r="AH431" s="345"/>
      <c r="AI431" s="345"/>
    </row>
    <row r="432" spans="1:35" ht="12" customHeight="1">
      <c r="A432" s="317"/>
      <c r="B432" s="337"/>
      <c r="C432" s="337"/>
      <c r="D432" s="349"/>
      <c r="E432" s="277" t="s">
        <v>845</v>
      </c>
      <c r="F432" s="277"/>
      <c r="G432" s="277"/>
      <c r="H432" s="277"/>
      <c r="I432" s="277"/>
      <c r="J432" s="277"/>
      <c r="K432" s="277"/>
      <c r="L432" s="277"/>
      <c r="M432" s="277"/>
      <c r="N432" s="277"/>
      <c r="O432" s="277"/>
      <c r="P432" s="277"/>
      <c r="Q432" s="277"/>
      <c r="R432" s="277"/>
      <c r="S432" s="277"/>
      <c r="T432" s="338"/>
      <c r="U432" s="277"/>
      <c r="V432" s="277"/>
      <c r="W432" s="337"/>
      <c r="X432" s="337"/>
      <c r="Y432" s="337"/>
      <c r="Z432" s="337"/>
      <c r="AA432" s="337"/>
      <c r="AB432" s="337"/>
      <c r="AC432" s="337"/>
      <c r="AD432" s="337"/>
      <c r="AE432" s="337"/>
      <c r="AF432" s="337"/>
      <c r="AG432" s="337"/>
      <c r="AH432" s="337"/>
      <c r="AI432" s="337"/>
    </row>
    <row r="433" spans="1:35" ht="12" customHeight="1">
      <c r="A433" s="317"/>
      <c r="B433" s="345"/>
      <c r="C433" s="345"/>
      <c r="D433" s="351"/>
      <c r="E433" s="277"/>
      <c r="F433" s="277"/>
      <c r="G433" s="277"/>
      <c r="H433" s="277"/>
      <c r="I433" s="277"/>
      <c r="J433" s="277"/>
      <c r="K433" s="277"/>
      <c r="L433" s="277"/>
      <c r="M433" s="277"/>
      <c r="N433" s="277"/>
      <c r="O433" s="277"/>
      <c r="P433" s="277"/>
      <c r="Q433" s="277"/>
      <c r="R433" s="277"/>
      <c r="S433" s="277"/>
      <c r="T433" s="351"/>
      <c r="U433" s="277"/>
      <c r="V433" s="277"/>
      <c r="W433" s="345"/>
      <c r="X433" s="345"/>
      <c r="Y433" s="345"/>
      <c r="Z433" s="345"/>
      <c r="AA433" s="345"/>
      <c r="AB433" s="345"/>
      <c r="AC433" s="345"/>
      <c r="AD433" s="345"/>
      <c r="AE433" s="345"/>
      <c r="AF433" s="345"/>
      <c r="AG433" s="345"/>
      <c r="AH433" s="345"/>
      <c r="AI433" s="345"/>
    </row>
    <row r="434" spans="1:35" ht="12" customHeight="1">
      <c r="A434" s="317"/>
      <c r="B434" s="337" t="s">
        <v>814</v>
      </c>
      <c r="C434" s="337"/>
      <c r="D434" s="277"/>
      <c r="E434" s="277"/>
      <c r="F434" s="277"/>
      <c r="G434" s="277"/>
      <c r="H434" s="277"/>
      <c r="I434" s="277"/>
      <c r="J434" s="277"/>
      <c r="K434" s="277"/>
      <c r="L434" s="277"/>
      <c r="M434" s="277"/>
      <c r="N434" s="277"/>
      <c r="O434" s="277"/>
      <c r="P434" s="277"/>
      <c r="Q434" s="277"/>
      <c r="R434" s="277"/>
      <c r="S434" s="277"/>
      <c r="T434" s="338"/>
      <c r="U434" s="277"/>
      <c r="V434" s="277"/>
      <c r="W434" s="337"/>
      <c r="X434" s="337"/>
      <c r="Y434" s="337"/>
      <c r="Z434" s="337"/>
      <c r="AA434" s="337"/>
      <c r="AB434" s="337"/>
      <c r="AC434" s="337"/>
      <c r="AD434" s="337"/>
      <c r="AE434" s="337"/>
      <c r="AF434" s="337"/>
      <c r="AG434" s="337"/>
      <c r="AH434" s="337"/>
      <c r="AI434" s="337"/>
    </row>
    <row r="435" spans="1:35" ht="12" customHeight="1">
      <c r="A435" s="317"/>
      <c r="B435" s="345"/>
      <c r="C435" s="345"/>
      <c r="D435" s="277"/>
      <c r="E435" s="277"/>
      <c r="F435" s="277"/>
      <c r="G435" s="277"/>
      <c r="H435" s="277"/>
      <c r="I435" s="277"/>
      <c r="J435" s="277"/>
      <c r="K435" s="277"/>
      <c r="L435" s="277"/>
      <c r="M435" s="277"/>
      <c r="N435" s="277"/>
      <c r="O435" s="277"/>
      <c r="P435" s="277"/>
      <c r="Q435" s="277"/>
      <c r="R435" s="277"/>
      <c r="S435" s="277"/>
      <c r="T435" s="351"/>
      <c r="U435" s="277"/>
      <c r="V435" s="277"/>
      <c r="W435" s="345"/>
      <c r="X435" s="345"/>
      <c r="Y435" s="345"/>
      <c r="Z435" s="345"/>
      <c r="AA435" s="345"/>
      <c r="AB435" s="345"/>
      <c r="AC435" s="345"/>
      <c r="AD435" s="345"/>
      <c r="AE435" s="345"/>
      <c r="AF435" s="345"/>
      <c r="AG435" s="345"/>
      <c r="AH435" s="345"/>
      <c r="AI435" s="345"/>
    </row>
    <row r="436" spans="1:35" ht="12" customHeight="1">
      <c r="A436" s="317"/>
      <c r="B436" s="345"/>
      <c r="C436" s="345"/>
      <c r="D436" s="349"/>
      <c r="E436" s="277" t="s">
        <v>384</v>
      </c>
      <c r="F436" s="277"/>
      <c r="G436" s="277"/>
      <c r="H436" s="277"/>
      <c r="I436" s="277"/>
      <c r="J436" s="277"/>
      <c r="K436" s="277"/>
      <c r="L436" s="277"/>
      <c r="M436" s="277"/>
      <c r="N436" s="277"/>
      <c r="O436" s="277"/>
      <c r="P436" s="277"/>
      <c r="Q436" s="277"/>
      <c r="R436" s="277"/>
      <c r="S436" s="277"/>
      <c r="T436" s="349"/>
      <c r="U436" s="277" t="s">
        <v>385</v>
      </c>
      <c r="V436" s="277"/>
      <c r="W436" s="345"/>
      <c r="X436" s="345"/>
      <c r="Y436" s="345"/>
      <c r="Z436" s="345"/>
      <c r="AA436" s="345"/>
      <c r="AB436" s="345"/>
      <c r="AC436" s="345"/>
      <c r="AD436" s="345"/>
      <c r="AE436" s="345"/>
      <c r="AF436" s="345"/>
      <c r="AG436" s="345"/>
      <c r="AH436" s="345"/>
      <c r="AI436" s="345"/>
    </row>
    <row r="437" spans="1:35" ht="12" customHeight="1">
      <c r="A437" s="317"/>
      <c r="B437" s="345"/>
      <c r="C437" s="345"/>
      <c r="D437" s="351"/>
      <c r="E437" s="277"/>
      <c r="F437" s="277"/>
      <c r="G437" s="277"/>
      <c r="H437" s="277"/>
      <c r="I437" s="277"/>
      <c r="J437" s="277"/>
      <c r="K437" s="277"/>
      <c r="L437" s="277"/>
      <c r="M437" s="277"/>
      <c r="N437" s="277"/>
      <c r="O437" s="277"/>
      <c r="P437" s="277"/>
      <c r="Q437" s="277"/>
      <c r="R437" s="277"/>
      <c r="S437" s="277"/>
      <c r="T437" s="351"/>
      <c r="U437" s="277"/>
      <c r="V437" s="277"/>
      <c r="W437" s="345"/>
      <c r="X437" s="345"/>
      <c r="Y437" s="345"/>
      <c r="Z437" s="345"/>
      <c r="AA437" s="345"/>
      <c r="AB437" s="345"/>
      <c r="AC437" s="345"/>
      <c r="AD437" s="345"/>
      <c r="AE437" s="345"/>
      <c r="AF437" s="345"/>
      <c r="AG437" s="345"/>
      <c r="AH437" s="345"/>
      <c r="AI437" s="345"/>
    </row>
    <row r="438" spans="1:35" ht="12" customHeight="1">
      <c r="A438" s="317"/>
      <c r="B438" s="345" t="s">
        <v>846</v>
      </c>
      <c r="C438" s="345"/>
      <c r="D438" s="351"/>
      <c r="E438" s="277"/>
      <c r="F438" s="277"/>
      <c r="G438" s="277"/>
      <c r="H438" s="277"/>
      <c r="I438" s="277"/>
      <c r="J438" s="277"/>
      <c r="K438" s="277"/>
      <c r="L438" s="277"/>
      <c r="M438" s="277"/>
      <c r="N438" s="277"/>
      <c r="O438" s="277"/>
      <c r="P438" s="277"/>
      <c r="Q438" s="277"/>
      <c r="R438" s="277"/>
      <c r="S438" s="277"/>
      <c r="T438" s="351"/>
      <c r="U438" s="277"/>
      <c r="V438" s="277"/>
      <c r="W438" s="345"/>
      <c r="X438" s="345"/>
      <c r="Y438" s="345"/>
      <c r="Z438" s="345"/>
      <c r="AA438" s="345"/>
      <c r="AB438" s="345"/>
      <c r="AC438" s="345"/>
      <c r="AD438" s="345"/>
      <c r="AE438" s="345"/>
      <c r="AF438" s="345"/>
      <c r="AG438" s="345"/>
      <c r="AH438" s="345"/>
      <c r="AI438" s="345"/>
    </row>
    <row r="439" spans="1:35" ht="12" customHeight="1">
      <c r="A439" s="317"/>
      <c r="B439" s="345"/>
      <c r="C439" s="345"/>
      <c r="D439" s="277"/>
      <c r="E439" s="277"/>
      <c r="F439" s="277"/>
      <c r="G439" s="277"/>
      <c r="H439" s="277"/>
      <c r="I439" s="277"/>
      <c r="J439" s="277"/>
      <c r="K439" s="277"/>
      <c r="L439" s="277"/>
      <c r="M439" s="277"/>
      <c r="N439" s="277"/>
      <c r="O439" s="277"/>
      <c r="P439" s="277"/>
      <c r="Q439" s="277"/>
      <c r="R439" s="277"/>
      <c r="S439" s="277"/>
      <c r="T439" s="351"/>
      <c r="U439" s="277"/>
      <c r="V439" s="277"/>
      <c r="W439" s="345"/>
      <c r="X439" s="345"/>
      <c r="Y439" s="345"/>
      <c r="Z439" s="345"/>
      <c r="AA439" s="345"/>
      <c r="AB439" s="345"/>
      <c r="AC439" s="345"/>
      <c r="AD439" s="345"/>
      <c r="AE439" s="345"/>
      <c r="AF439" s="345"/>
      <c r="AG439" s="345"/>
      <c r="AH439" s="345"/>
      <c r="AI439" s="345"/>
    </row>
    <row r="440" spans="1:35" ht="12" customHeight="1">
      <c r="A440" s="317"/>
      <c r="B440" s="337"/>
      <c r="C440" s="337"/>
      <c r="D440" s="422"/>
      <c r="E440" s="423"/>
      <c r="F440" s="423"/>
      <c r="G440" s="423"/>
      <c r="H440" s="423"/>
      <c r="I440" s="423"/>
      <c r="J440" s="423"/>
      <c r="K440" s="423"/>
      <c r="L440" s="423"/>
      <c r="M440" s="423"/>
      <c r="N440" s="423"/>
      <c r="O440" s="423"/>
      <c r="P440" s="423"/>
      <c r="Q440" s="423"/>
      <c r="R440" s="423"/>
      <c r="S440" s="423"/>
      <c r="T440" s="423"/>
      <c r="U440" s="423"/>
      <c r="V440" s="423"/>
      <c r="W440" s="423"/>
      <c r="X440" s="423"/>
      <c r="Y440" s="423"/>
      <c r="Z440" s="423"/>
      <c r="AA440" s="423"/>
      <c r="AB440" s="423"/>
      <c r="AC440" s="423"/>
      <c r="AD440" s="423"/>
      <c r="AE440" s="424"/>
      <c r="AF440" s="337"/>
      <c r="AG440" s="337"/>
      <c r="AH440" s="337"/>
      <c r="AI440" s="337"/>
    </row>
    <row r="441" spans="1:33" ht="12" customHeight="1">
      <c r="A441" s="317"/>
      <c r="B441" s="287"/>
      <c r="C441" s="287"/>
      <c r="D441" s="425"/>
      <c r="E441" s="426"/>
      <c r="F441" s="426"/>
      <c r="G441" s="426"/>
      <c r="H441" s="426"/>
      <c r="I441" s="426"/>
      <c r="J441" s="426"/>
      <c r="K441" s="426"/>
      <c r="L441" s="426"/>
      <c r="M441" s="426"/>
      <c r="N441" s="426"/>
      <c r="O441" s="426"/>
      <c r="P441" s="426"/>
      <c r="Q441" s="426"/>
      <c r="R441" s="426"/>
      <c r="S441" s="426"/>
      <c r="T441" s="426"/>
      <c r="U441" s="426"/>
      <c r="V441" s="426"/>
      <c r="W441" s="426"/>
      <c r="X441" s="426"/>
      <c r="Y441" s="426"/>
      <c r="Z441" s="426"/>
      <c r="AA441" s="426"/>
      <c r="AB441" s="426"/>
      <c r="AC441" s="426"/>
      <c r="AD441" s="426"/>
      <c r="AE441" s="427"/>
      <c r="AF441" s="287"/>
      <c r="AG441" s="287"/>
    </row>
    <row r="442" spans="1:35" ht="12" customHeight="1">
      <c r="A442" s="317"/>
      <c r="B442" s="345"/>
      <c r="C442" s="345"/>
      <c r="D442" s="428"/>
      <c r="E442" s="429"/>
      <c r="F442" s="429"/>
      <c r="G442" s="429"/>
      <c r="H442" s="429"/>
      <c r="I442" s="429"/>
      <c r="J442" s="429"/>
      <c r="K442" s="429"/>
      <c r="L442" s="429"/>
      <c r="M442" s="429"/>
      <c r="N442" s="429"/>
      <c r="O442" s="429"/>
      <c r="P442" s="429"/>
      <c r="Q442" s="429"/>
      <c r="R442" s="429"/>
      <c r="S442" s="429"/>
      <c r="T442" s="429"/>
      <c r="U442" s="429"/>
      <c r="V442" s="429"/>
      <c r="W442" s="429"/>
      <c r="X442" s="429"/>
      <c r="Y442" s="429"/>
      <c r="Z442" s="429"/>
      <c r="AA442" s="429"/>
      <c r="AB442" s="429"/>
      <c r="AC442" s="429"/>
      <c r="AD442" s="429"/>
      <c r="AE442" s="430"/>
      <c r="AF442" s="345"/>
      <c r="AG442" s="345"/>
      <c r="AH442" s="345"/>
      <c r="AI442" s="345"/>
    </row>
    <row r="443" spans="1:35" ht="12" customHeight="1">
      <c r="A443" s="317"/>
      <c r="B443" s="341"/>
      <c r="C443" s="341"/>
      <c r="D443" s="340"/>
      <c r="E443" s="281"/>
      <c r="F443" s="281"/>
      <c r="G443" s="281"/>
      <c r="H443" s="281"/>
      <c r="I443" s="281"/>
      <c r="J443" s="281"/>
      <c r="K443" s="281"/>
      <c r="L443" s="281"/>
      <c r="M443" s="281"/>
      <c r="N443" s="281"/>
      <c r="O443" s="281"/>
      <c r="P443" s="281"/>
      <c r="Q443" s="281"/>
      <c r="R443" s="281"/>
      <c r="S443" s="341"/>
      <c r="T443" s="341"/>
      <c r="U443" s="277"/>
      <c r="V443" s="277"/>
      <c r="W443" s="277"/>
      <c r="X443" s="277"/>
      <c r="Y443" s="277"/>
      <c r="Z443" s="277"/>
      <c r="AA443" s="277"/>
      <c r="AB443" s="277"/>
      <c r="AC443" s="277"/>
      <c r="AD443" s="277"/>
      <c r="AE443" s="277"/>
      <c r="AF443" s="341"/>
      <c r="AG443" s="341"/>
      <c r="AH443" s="341"/>
      <c r="AI443" s="341"/>
    </row>
    <row r="444" spans="1:33" ht="12" customHeight="1">
      <c r="A444" s="334" t="s">
        <v>861</v>
      </c>
      <c r="B444" s="287"/>
      <c r="C444" s="287"/>
      <c r="D444" s="330"/>
      <c r="E444" s="287"/>
      <c r="F444" s="287"/>
      <c r="G444" s="287"/>
      <c r="H444" s="330"/>
      <c r="I444" s="330"/>
      <c r="J444" s="330"/>
      <c r="K444" s="330"/>
      <c r="L444" s="330"/>
      <c r="M444" s="330"/>
      <c r="N444" s="330"/>
      <c r="O444" s="330"/>
      <c r="P444" s="330"/>
      <c r="Q444" s="287"/>
      <c r="R444" s="287"/>
      <c r="S444" s="287"/>
      <c r="T444" s="287"/>
      <c r="U444" s="277"/>
      <c r="V444" s="277"/>
      <c r="W444" s="277"/>
      <c r="X444" s="277"/>
      <c r="Y444" s="277"/>
      <c r="Z444" s="277"/>
      <c r="AA444" s="277"/>
      <c r="AB444" s="277"/>
      <c r="AC444" s="277"/>
      <c r="AD444" s="277"/>
      <c r="AE444" s="277"/>
      <c r="AF444" s="287"/>
      <c r="AG444" s="287"/>
    </row>
    <row r="445" spans="1:33" ht="12" customHeight="1">
      <c r="A445" s="317"/>
      <c r="B445" s="287"/>
      <c r="C445" s="287"/>
      <c r="D445" s="330"/>
      <c r="E445" s="287"/>
      <c r="F445" s="287"/>
      <c r="G445" s="287"/>
      <c r="H445" s="330"/>
      <c r="I445" s="330"/>
      <c r="J445" s="330"/>
      <c r="K445" s="330"/>
      <c r="L445" s="330"/>
      <c r="M445" s="330"/>
      <c r="N445" s="330"/>
      <c r="O445" s="330"/>
      <c r="P445" s="330"/>
      <c r="Q445" s="287"/>
      <c r="R445" s="287"/>
      <c r="S445" s="287"/>
      <c r="T445" s="287"/>
      <c r="U445" s="277"/>
      <c r="V445" s="277"/>
      <c r="W445" s="277"/>
      <c r="X445" s="277"/>
      <c r="Y445" s="277"/>
      <c r="Z445" s="277"/>
      <c r="AA445" s="277"/>
      <c r="AB445" s="277"/>
      <c r="AC445" s="277"/>
      <c r="AD445" s="277"/>
      <c r="AE445" s="277"/>
      <c r="AF445" s="287"/>
      <c r="AG445" s="287"/>
    </row>
    <row r="446" spans="1:33" ht="12" customHeight="1">
      <c r="A446" s="317"/>
      <c r="B446" s="287" t="s">
        <v>859</v>
      </c>
      <c r="C446" s="287"/>
      <c r="D446" s="330"/>
      <c r="E446" s="277"/>
      <c r="F446" s="277"/>
      <c r="G446" s="277"/>
      <c r="H446" s="277"/>
      <c r="I446" s="277"/>
      <c r="J446" s="277"/>
      <c r="K446" s="277"/>
      <c r="L446" s="277"/>
      <c r="M446" s="277"/>
      <c r="N446" s="277"/>
      <c r="O446" s="277"/>
      <c r="P446" s="277"/>
      <c r="Q446" s="277"/>
      <c r="R446" s="277"/>
      <c r="S446" s="277"/>
      <c r="T446" s="330"/>
      <c r="U446" s="277"/>
      <c r="V446" s="277"/>
      <c r="W446" s="287"/>
      <c r="X446" s="287"/>
      <c r="Y446" s="287"/>
      <c r="Z446" s="287"/>
      <c r="AA446" s="287"/>
      <c r="AB446" s="287"/>
      <c r="AC446" s="287"/>
      <c r="AD446" s="287"/>
      <c r="AE446" s="287"/>
      <c r="AF446" s="287"/>
      <c r="AG446" s="287"/>
    </row>
    <row r="447" spans="1:33" ht="12" customHeight="1">
      <c r="A447" s="317"/>
      <c r="B447" s="287"/>
      <c r="C447" s="277"/>
      <c r="D447" s="277"/>
      <c r="E447" s="277"/>
      <c r="F447" s="277"/>
      <c r="G447" s="277"/>
      <c r="H447" s="277"/>
      <c r="I447" s="277"/>
      <c r="J447" s="277"/>
      <c r="K447" s="277"/>
      <c r="L447" s="277"/>
      <c r="M447" s="277"/>
      <c r="N447" s="277"/>
      <c r="O447" s="277"/>
      <c r="P447" s="277"/>
      <c r="Q447" s="277"/>
      <c r="R447" s="277"/>
      <c r="S447" s="277"/>
      <c r="T447" s="330"/>
      <c r="U447" s="277"/>
      <c r="V447" s="277"/>
      <c r="W447" s="287"/>
      <c r="X447" s="287"/>
      <c r="Y447" s="287"/>
      <c r="Z447" s="287"/>
      <c r="AA447" s="287"/>
      <c r="AB447" s="287"/>
      <c r="AC447" s="287"/>
      <c r="AD447" s="287"/>
      <c r="AE447" s="287"/>
      <c r="AF447" s="287"/>
      <c r="AG447" s="287"/>
    </row>
    <row r="448" spans="1:33" ht="12" customHeight="1">
      <c r="A448" s="317"/>
      <c r="B448" s="287"/>
      <c r="C448" s="277"/>
      <c r="D448" s="431" t="s">
        <v>794</v>
      </c>
      <c r="E448" s="432"/>
      <c r="F448" s="432"/>
      <c r="G448" s="432"/>
      <c r="H448" s="432"/>
      <c r="I448" s="432"/>
      <c r="J448" s="432"/>
      <c r="K448" s="432"/>
      <c r="L448" s="432"/>
      <c r="M448" s="432"/>
      <c r="N448" s="432"/>
      <c r="O448" s="432"/>
      <c r="P448" s="432"/>
      <c r="Q448" s="432"/>
      <c r="R448" s="432"/>
      <c r="S448" s="432"/>
      <c r="T448" s="432"/>
      <c r="U448" s="432"/>
      <c r="V448" s="432"/>
      <c r="W448" s="432"/>
      <c r="X448" s="432"/>
      <c r="Y448" s="432"/>
      <c r="Z448" s="432"/>
      <c r="AA448" s="432"/>
      <c r="AB448" s="432"/>
      <c r="AC448" s="432"/>
      <c r="AD448" s="432"/>
      <c r="AE448" s="433"/>
      <c r="AF448" s="287"/>
      <c r="AG448" s="287"/>
    </row>
    <row r="449" spans="1:33" ht="12" customHeight="1">
      <c r="A449" s="317"/>
      <c r="B449" s="287"/>
      <c r="C449" s="287"/>
      <c r="D449" s="434"/>
      <c r="E449" s="435"/>
      <c r="F449" s="435"/>
      <c r="G449" s="435"/>
      <c r="H449" s="435"/>
      <c r="I449" s="435"/>
      <c r="J449" s="435"/>
      <c r="K449" s="435"/>
      <c r="L449" s="435"/>
      <c r="M449" s="435"/>
      <c r="N449" s="435"/>
      <c r="O449" s="435"/>
      <c r="P449" s="435"/>
      <c r="Q449" s="435"/>
      <c r="R449" s="435"/>
      <c r="S449" s="435"/>
      <c r="T449" s="435"/>
      <c r="U449" s="435"/>
      <c r="V449" s="435"/>
      <c r="W449" s="435"/>
      <c r="X449" s="435"/>
      <c r="Y449" s="435"/>
      <c r="Z449" s="435"/>
      <c r="AA449" s="435"/>
      <c r="AB449" s="435"/>
      <c r="AC449" s="435"/>
      <c r="AD449" s="435"/>
      <c r="AE449" s="436"/>
      <c r="AF449" s="287"/>
      <c r="AG449" s="287"/>
    </row>
    <row r="450" spans="1:35" ht="12" customHeight="1">
      <c r="A450" s="317"/>
      <c r="B450" s="345"/>
      <c r="C450" s="345"/>
      <c r="D450" s="437"/>
      <c r="E450" s="438"/>
      <c r="F450" s="438"/>
      <c r="G450" s="438"/>
      <c r="H450" s="438"/>
      <c r="I450" s="438"/>
      <c r="J450" s="438"/>
      <c r="K450" s="438"/>
      <c r="L450" s="438"/>
      <c r="M450" s="438"/>
      <c r="N450" s="438"/>
      <c r="O450" s="438"/>
      <c r="P450" s="438"/>
      <c r="Q450" s="438"/>
      <c r="R450" s="438"/>
      <c r="S450" s="438"/>
      <c r="T450" s="438"/>
      <c r="U450" s="438"/>
      <c r="V450" s="438"/>
      <c r="W450" s="438"/>
      <c r="X450" s="438"/>
      <c r="Y450" s="438"/>
      <c r="Z450" s="438"/>
      <c r="AA450" s="438"/>
      <c r="AB450" s="438"/>
      <c r="AC450" s="438"/>
      <c r="AD450" s="438"/>
      <c r="AE450" s="439"/>
      <c r="AF450" s="345"/>
      <c r="AG450" s="345"/>
      <c r="AH450" s="345"/>
      <c r="AI450" s="345"/>
    </row>
    <row r="451" spans="1:33" ht="12" customHeight="1">
      <c r="A451" s="317"/>
      <c r="B451" s="287"/>
      <c r="C451" s="287"/>
      <c r="D451" s="345"/>
      <c r="E451" s="287"/>
      <c r="F451" s="287"/>
      <c r="G451" s="287"/>
      <c r="H451" s="330"/>
      <c r="I451" s="330"/>
      <c r="J451" s="330"/>
      <c r="K451" s="330"/>
      <c r="L451" s="330"/>
      <c r="M451" s="330"/>
      <c r="N451" s="330"/>
      <c r="O451" s="330"/>
      <c r="P451" s="330"/>
      <c r="Q451" s="287"/>
      <c r="R451" s="287"/>
      <c r="S451" s="287"/>
      <c r="T451" s="287"/>
      <c r="U451" s="277"/>
      <c r="V451" s="277"/>
      <c r="W451" s="277"/>
      <c r="X451" s="277"/>
      <c r="Y451" s="277"/>
      <c r="Z451" s="277"/>
      <c r="AA451" s="277"/>
      <c r="AB451" s="277"/>
      <c r="AC451" s="277"/>
      <c r="AD451" s="277"/>
      <c r="AE451" s="277"/>
      <c r="AF451" s="287"/>
      <c r="AG451" s="287"/>
    </row>
    <row r="452" spans="1:33" ht="13.5">
      <c r="A452" s="317"/>
      <c r="B452" s="287"/>
      <c r="C452" s="287"/>
      <c r="D452" s="287"/>
      <c r="E452" s="287"/>
      <c r="F452" s="287"/>
      <c r="G452" s="287"/>
      <c r="H452" s="287"/>
      <c r="I452" s="287"/>
      <c r="J452" s="287"/>
      <c r="K452" s="287"/>
      <c r="L452" s="287"/>
      <c r="M452" s="287"/>
      <c r="N452" s="287"/>
      <c r="O452" s="287"/>
      <c r="P452" s="287"/>
      <c r="Q452" s="287"/>
      <c r="R452" s="287"/>
      <c r="S452" s="287"/>
      <c r="T452" s="287"/>
      <c r="U452" s="273"/>
      <c r="V452" s="273"/>
      <c r="W452" s="273"/>
      <c r="X452" s="273"/>
      <c r="Y452" s="273"/>
      <c r="Z452" s="273"/>
      <c r="AA452" s="273"/>
      <c r="AB452" s="287"/>
      <c r="AC452" s="287"/>
      <c r="AD452" s="287"/>
      <c r="AE452" s="287"/>
      <c r="AF452" s="287"/>
      <c r="AG452" s="287"/>
    </row>
    <row r="453" spans="1:35" s="322" customFormat="1" ht="30" customHeight="1">
      <c r="A453" s="415" t="s">
        <v>862</v>
      </c>
      <c r="B453" s="415"/>
      <c r="C453" s="415"/>
      <c r="D453" s="415"/>
      <c r="E453" s="415"/>
      <c r="F453" s="415"/>
      <c r="G453" s="415"/>
      <c r="H453" s="415"/>
      <c r="I453" s="415"/>
      <c r="J453" s="415"/>
      <c r="K453" s="415"/>
      <c r="L453" s="415"/>
      <c r="M453" s="415"/>
      <c r="N453" s="415"/>
      <c r="O453" s="415"/>
      <c r="P453" s="415"/>
      <c r="Q453" s="415"/>
      <c r="R453" s="415"/>
      <c r="S453" s="415"/>
      <c r="T453" s="415"/>
      <c r="U453" s="415"/>
      <c r="V453" s="415"/>
      <c r="W453" s="415"/>
      <c r="X453" s="415"/>
      <c r="Y453" s="415"/>
      <c r="Z453" s="415"/>
      <c r="AA453" s="415"/>
      <c r="AB453" s="415"/>
      <c r="AC453" s="415"/>
      <c r="AD453" s="415"/>
      <c r="AE453" s="415"/>
      <c r="AF453" s="415"/>
      <c r="AG453" s="415"/>
      <c r="AH453" s="312"/>
      <c r="AI453" s="312"/>
    </row>
    <row r="454" spans="1:35" ht="12">
      <c r="A454" s="290"/>
      <c r="B454" s="290"/>
      <c r="C454" s="290"/>
      <c r="D454" s="290"/>
      <c r="E454" s="290"/>
      <c r="F454" s="290"/>
      <c r="G454" s="290"/>
      <c r="H454" s="290"/>
      <c r="I454" s="290"/>
      <c r="J454" s="290"/>
      <c r="K454" s="290"/>
      <c r="L454" s="290"/>
      <c r="M454" s="290"/>
      <c r="N454" s="290"/>
      <c r="O454" s="290"/>
      <c r="P454" s="290"/>
      <c r="Q454" s="290"/>
      <c r="R454" s="290"/>
      <c r="S454" s="290"/>
      <c r="T454" s="290"/>
      <c r="U454" s="290"/>
      <c r="V454" s="290"/>
      <c r="W454" s="290"/>
      <c r="X454" s="290"/>
      <c r="Y454" s="290"/>
      <c r="Z454" s="290"/>
      <c r="AA454" s="290"/>
      <c r="AB454" s="290"/>
      <c r="AC454" s="290"/>
      <c r="AD454" s="290"/>
      <c r="AE454" s="290"/>
      <c r="AF454" s="290"/>
      <c r="AG454" s="290"/>
      <c r="AH454" s="290"/>
      <c r="AI454" s="290"/>
    </row>
    <row r="455" spans="1:33" ht="13.5" customHeight="1">
      <c r="A455" s="317"/>
      <c r="B455" s="287"/>
      <c r="C455" s="277"/>
      <c r="D455" s="416"/>
      <c r="E455" s="416"/>
      <c r="F455" s="416"/>
      <c r="G455" s="416"/>
      <c r="H455" s="416"/>
      <c r="I455" s="416"/>
      <c r="J455" s="416"/>
      <c r="K455" s="416"/>
      <c r="L455" s="416"/>
      <c r="M455" s="416"/>
      <c r="N455" s="416"/>
      <c r="O455" s="416"/>
      <c r="P455" s="416"/>
      <c r="Q455" s="416"/>
      <c r="R455" s="416"/>
      <c r="S455" s="416"/>
      <c r="T455" s="416"/>
      <c r="U455" s="416"/>
      <c r="V455" s="416"/>
      <c r="W455" s="416"/>
      <c r="X455" s="416"/>
      <c r="Y455" s="416"/>
      <c r="Z455" s="416"/>
      <c r="AA455" s="416"/>
      <c r="AB455" s="416"/>
      <c r="AC455" s="416"/>
      <c r="AD455" s="416"/>
      <c r="AE455" s="416"/>
      <c r="AF455" s="287"/>
      <c r="AG455" s="287"/>
    </row>
    <row r="456" spans="1:33" ht="13.5">
      <c r="A456" s="317"/>
      <c r="B456" s="287"/>
      <c r="C456" s="273"/>
      <c r="D456" s="416"/>
      <c r="E456" s="416"/>
      <c r="F456" s="416"/>
      <c r="G456" s="416"/>
      <c r="H456" s="416"/>
      <c r="I456" s="416"/>
      <c r="J456" s="416"/>
      <c r="K456" s="416"/>
      <c r="L456" s="416"/>
      <c r="M456" s="416"/>
      <c r="N456" s="416"/>
      <c r="O456" s="416"/>
      <c r="P456" s="416"/>
      <c r="Q456" s="416"/>
      <c r="R456" s="416"/>
      <c r="S456" s="416"/>
      <c r="T456" s="416"/>
      <c r="U456" s="416"/>
      <c r="V456" s="416"/>
      <c r="W456" s="416"/>
      <c r="X456" s="416"/>
      <c r="Y456" s="416"/>
      <c r="Z456" s="416"/>
      <c r="AA456" s="416"/>
      <c r="AB456" s="416"/>
      <c r="AC456" s="416"/>
      <c r="AD456" s="416"/>
      <c r="AE456" s="416"/>
      <c r="AF456" s="287"/>
      <c r="AG456" s="287"/>
    </row>
    <row r="457" spans="1:33" ht="13.5">
      <c r="A457" s="317"/>
      <c r="B457" s="287"/>
      <c r="C457" s="273"/>
      <c r="D457" s="416"/>
      <c r="E457" s="416"/>
      <c r="F457" s="416"/>
      <c r="G457" s="416"/>
      <c r="H457" s="416"/>
      <c r="I457" s="416"/>
      <c r="J457" s="416"/>
      <c r="K457" s="416"/>
      <c r="L457" s="416"/>
      <c r="M457" s="416"/>
      <c r="N457" s="416"/>
      <c r="O457" s="416"/>
      <c r="P457" s="416"/>
      <c r="Q457" s="416"/>
      <c r="R457" s="416"/>
      <c r="S457" s="416"/>
      <c r="T457" s="416"/>
      <c r="U457" s="416"/>
      <c r="V457" s="416"/>
      <c r="W457" s="416"/>
      <c r="X457" s="416"/>
      <c r="Y457" s="416"/>
      <c r="Z457" s="416"/>
      <c r="AA457" s="416"/>
      <c r="AB457" s="416"/>
      <c r="AC457" s="416"/>
      <c r="AD457" s="416"/>
      <c r="AE457" s="416"/>
      <c r="AF457" s="287"/>
      <c r="AG457" s="287"/>
    </row>
    <row r="458" spans="1:33" ht="13.5">
      <c r="A458" s="317"/>
      <c r="B458" s="287"/>
      <c r="C458" s="273"/>
      <c r="D458" s="416"/>
      <c r="E458" s="416"/>
      <c r="F458" s="416"/>
      <c r="G458" s="416"/>
      <c r="H458" s="416"/>
      <c r="I458" s="416"/>
      <c r="J458" s="416"/>
      <c r="K458" s="416"/>
      <c r="L458" s="416"/>
      <c r="M458" s="416"/>
      <c r="N458" s="416"/>
      <c r="O458" s="416"/>
      <c r="P458" s="416"/>
      <c r="Q458" s="416"/>
      <c r="R458" s="416"/>
      <c r="S458" s="416"/>
      <c r="T458" s="416"/>
      <c r="U458" s="416"/>
      <c r="V458" s="416"/>
      <c r="W458" s="416"/>
      <c r="X458" s="416"/>
      <c r="Y458" s="416"/>
      <c r="Z458" s="416"/>
      <c r="AA458" s="416"/>
      <c r="AB458" s="416"/>
      <c r="AC458" s="416"/>
      <c r="AD458" s="416"/>
      <c r="AE458" s="416"/>
      <c r="AF458" s="287"/>
      <c r="AG458" s="287"/>
    </row>
    <row r="459" spans="1:33" ht="13.5">
      <c r="A459" s="317"/>
      <c r="B459" s="287"/>
      <c r="C459" s="273"/>
      <c r="D459" s="416"/>
      <c r="E459" s="416"/>
      <c r="F459" s="416"/>
      <c r="G459" s="416"/>
      <c r="H459" s="416"/>
      <c r="I459" s="416"/>
      <c r="J459" s="416"/>
      <c r="K459" s="416"/>
      <c r="L459" s="416"/>
      <c r="M459" s="416"/>
      <c r="N459" s="416"/>
      <c r="O459" s="416"/>
      <c r="P459" s="416"/>
      <c r="Q459" s="416"/>
      <c r="R459" s="416"/>
      <c r="S459" s="416"/>
      <c r="T459" s="416"/>
      <c r="U459" s="416"/>
      <c r="V459" s="416"/>
      <c r="W459" s="416"/>
      <c r="X459" s="416"/>
      <c r="Y459" s="416"/>
      <c r="Z459" s="416"/>
      <c r="AA459" s="416"/>
      <c r="AB459" s="416"/>
      <c r="AC459" s="416"/>
      <c r="AD459" s="416"/>
      <c r="AE459" s="416"/>
      <c r="AF459" s="287"/>
      <c r="AG459" s="287"/>
    </row>
    <row r="460" spans="1:33" ht="13.5">
      <c r="A460" s="317"/>
      <c r="B460" s="287"/>
      <c r="C460" s="273"/>
      <c r="D460" s="416"/>
      <c r="E460" s="416"/>
      <c r="F460" s="416"/>
      <c r="G460" s="416"/>
      <c r="H460" s="416"/>
      <c r="I460" s="416"/>
      <c r="J460" s="416"/>
      <c r="K460" s="416"/>
      <c r="L460" s="416"/>
      <c r="M460" s="416"/>
      <c r="N460" s="416"/>
      <c r="O460" s="416"/>
      <c r="P460" s="416"/>
      <c r="Q460" s="416"/>
      <c r="R460" s="416"/>
      <c r="S460" s="416"/>
      <c r="T460" s="416"/>
      <c r="U460" s="416"/>
      <c r="V460" s="416"/>
      <c r="W460" s="416"/>
      <c r="X460" s="416"/>
      <c r="Y460" s="416"/>
      <c r="Z460" s="416"/>
      <c r="AA460" s="416"/>
      <c r="AB460" s="416"/>
      <c r="AC460" s="416"/>
      <c r="AD460" s="416"/>
      <c r="AE460" s="416"/>
      <c r="AF460" s="287"/>
      <c r="AG460" s="287"/>
    </row>
    <row r="461" spans="1:33" ht="13.5">
      <c r="A461" s="317"/>
      <c r="B461" s="287"/>
      <c r="C461" s="273"/>
      <c r="D461" s="416"/>
      <c r="E461" s="416"/>
      <c r="F461" s="416"/>
      <c r="G461" s="416"/>
      <c r="H461" s="416"/>
      <c r="I461" s="416"/>
      <c r="J461" s="416"/>
      <c r="K461" s="416"/>
      <c r="L461" s="416"/>
      <c r="M461" s="416"/>
      <c r="N461" s="416"/>
      <c r="O461" s="416"/>
      <c r="P461" s="416"/>
      <c r="Q461" s="416"/>
      <c r="R461" s="416"/>
      <c r="S461" s="416"/>
      <c r="T461" s="416"/>
      <c r="U461" s="416"/>
      <c r="V461" s="416"/>
      <c r="W461" s="416"/>
      <c r="X461" s="416"/>
      <c r="Y461" s="416"/>
      <c r="Z461" s="416"/>
      <c r="AA461" s="416"/>
      <c r="AB461" s="416"/>
      <c r="AC461" s="416"/>
      <c r="AD461" s="416"/>
      <c r="AE461" s="416"/>
      <c r="AF461" s="287"/>
      <c r="AG461" s="287"/>
    </row>
    <row r="462" spans="1:33" ht="13.5">
      <c r="A462" s="317"/>
      <c r="B462" s="287"/>
      <c r="C462" s="273"/>
      <c r="D462" s="323"/>
      <c r="E462" s="323"/>
      <c r="F462" s="323"/>
      <c r="G462" s="323"/>
      <c r="H462" s="323"/>
      <c r="I462" s="323"/>
      <c r="J462" s="323"/>
      <c r="K462" s="323"/>
      <c r="L462" s="323"/>
      <c r="M462" s="323"/>
      <c r="N462" s="323"/>
      <c r="O462" s="323"/>
      <c r="P462" s="323"/>
      <c r="Q462" s="323"/>
      <c r="R462" s="323"/>
      <c r="S462" s="323"/>
      <c r="T462" s="323"/>
      <c r="U462" s="323"/>
      <c r="V462" s="323"/>
      <c r="W462" s="323"/>
      <c r="X462" s="323"/>
      <c r="Y462" s="323"/>
      <c r="Z462" s="323"/>
      <c r="AA462" s="323"/>
      <c r="AB462" s="323"/>
      <c r="AC462" s="323"/>
      <c r="AD462" s="323"/>
      <c r="AE462" s="323"/>
      <c r="AF462" s="287"/>
      <c r="AG462" s="287"/>
    </row>
    <row r="463" spans="3:27" ht="13.5">
      <c r="C463" s="325"/>
      <c r="D463" s="325"/>
      <c r="E463" s="325"/>
      <c r="F463" s="325"/>
      <c r="G463" s="325"/>
      <c r="H463" s="325"/>
      <c r="I463" s="325"/>
      <c r="J463" s="325"/>
      <c r="K463" s="325"/>
      <c r="L463" s="325"/>
      <c r="M463" s="325"/>
      <c r="N463" s="325"/>
      <c r="O463" s="325"/>
      <c r="P463" s="325"/>
      <c r="Q463" s="325"/>
      <c r="R463" s="325"/>
      <c r="S463" s="325"/>
      <c r="T463" s="325"/>
      <c r="U463" s="325"/>
      <c r="V463" s="325"/>
      <c r="W463" s="325"/>
      <c r="X463" s="325"/>
      <c r="Y463" s="325"/>
      <c r="Z463" s="325"/>
      <c r="AA463" s="325"/>
    </row>
    <row r="464" spans="1:35" ht="12">
      <c r="A464" s="417" t="s">
        <v>204</v>
      </c>
      <c r="B464" s="417"/>
      <c r="C464" s="417"/>
      <c r="D464" s="417"/>
      <c r="E464" s="417"/>
      <c r="F464" s="417"/>
      <c r="G464" s="417"/>
      <c r="H464" s="417"/>
      <c r="I464" s="417"/>
      <c r="J464" s="417"/>
      <c r="K464" s="417"/>
      <c r="L464" s="417"/>
      <c r="M464" s="417"/>
      <c r="N464" s="417"/>
      <c r="O464" s="417"/>
      <c r="P464" s="417"/>
      <c r="Q464" s="417"/>
      <c r="R464" s="417"/>
      <c r="S464" s="417"/>
      <c r="T464" s="417"/>
      <c r="U464" s="417"/>
      <c r="V464" s="417"/>
      <c r="W464" s="417"/>
      <c r="X464" s="417"/>
      <c r="Y464" s="417"/>
      <c r="Z464" s="417"/>
      <c r="AA464" s="417"/>
      <c r="AB464" s="417"/>
      <c r="AC464" s="417"/>
      <c r="AD464" s="417"/>
      <c r="AE464" s="417"/>
      <c r="AF464" s="417"/>
      <c r="AG464" s="417"/>
      <c r="AH464" s="276"/>
      <c r="AI464" s="276"/>
    </row>
    <row r="465" ht="12">
      <c r="E465" s="324"/>
    </row>
    <row r="466" spans="1:35" ht="12">
      <c r="A466" s="417" t="s">
        <v>205</v>
      </c>
      <c r="B466" s="417"/>
      <c r="C466" s="417"/>
      <c r="D466" s="417"/>
      <c r="E466" s="417"/>
      <c r="F466" s="417"/>
      <c r="G466" s="417"/>
      <c r="H466" s="417"/>
      <c r="I466" s="417"/>
      <c r="J466" s="417"/>
      <c r="K466" s="417"/>
      <c r="L466" s="417"/>
      <c r="M466" s="417"/>
      <c r="N466" s="417"/>
      <c r="O466" s="417"/>
      <c r="P466" s="417"/>
      <c r="Q466" s="417"/>
      <c r="R466" s="417"/>
      <c r="S466" s="417"/>
      <c r="T466" s="417"/>
      <c r="U466" s="417"/>
      <c r="V466" s="417"/>
      <c r="W466" s="417"/>
      <c r="X466" s="417"/>
      <c r="Y466" s="417"/>
      <c r="Z466" s="417"/>
      <c r="AA466" s="417"/>
      <c r="AB466" s="417"/>
      <c r="AC466" s="417"/>
      <c r="AD466" s="417"/>
      <c r="AE466" s="417"/>
      <c r="AF466" s="417"/>
      <c r="AG466" s="417"/>
      <c r="AH466" s="276"/>
      <c r="AI466" s="276"/>
    </row>
    <row r="468" spans="1:23" ht="12">
      <c r="A468" s="326"/>
      <c r="B468" s="326"/>
      <c r="C468" s="326"/>
      <c r="D468" s="326"/>
      <c r="E468" s="326"/>
      <c r="F468" s="326"/>
      <c r="G468" s="326"/>
      <c r="H468" s="326"/>
      <c r="I468" s="326"/>
      <c r="J468" s="326"/>
      <c r="K468" s="326"/>
      <c r="L468" s="326"/>
      <c r="M468" s="326"/>
      <c r="N468" s="326"/>
      <c r="O468" s="326"/>
      <c r="P468" s="326"/>
      <c r="Q468" s="326"/>
      <c r="R468" s="326"/>
      <c r="S468" s="326"/>
      <c r="T468" s="326"/>
      <c r="U468" s="326"/>
      <c r="V468" s="326"/>
      <c r="W468" s="326"/>
    </row>
    <row r="474" ht="12">
      <c r="AN474" s="327"/>
    </row>
    <row r="475" ht="12">
      <c r="AN475" s="327"/>
    </row>
    <row r="476" ht="12">
      <c r="AN476" s="327"/>
    </row>
    <row r="477" ht="12">
      <c r="AN477" s="327"/>
    </row>
    <row r="478" ht="12">
      <c r="AN478" s="327"/>
    </row>
    <row r="479" spans="1:40" ht="12">
      <c r="A479" s="272"/>
      <c r="AN479" s="327"/>
    </row>
    <row r="480" spans="1:40" ht="12">
      <c r="A480" s="272"/>
      <c r="AN480" s="327"/>
    </row>
    <row r="481" spans="1:40" ht="12">
      <c r="A481" s="272"/>
      <c r="AN481" s="327"/>
    </row>
    <row r="482" spans="1:40" ht="12">
      <c r="A482" s="272"/>
      <c r="AN482" s="327"/>
    </row>
    <row r="483" spans="1:40" ht="12">
      <c r="A483" s="272"/>
      <c r="AN483" s="327"/>
    </row>
    <row r="484" spans="1:40" ht="12">
      <c r="A484" s="272"/>
      <c r="AN484" s="327"/>
    </row>
    <row r="485" spans="1:40" ht="12">
      <c r="A485" s="272"/>
      <c r="AN485" s="327"/>
    </row>
    <row r="486" spans="1:40" ht="12">
      <c r="A486" s="272"/>
      <c r="AN486" s="327"/>
    </row>
    <row r="487" spans="1:40" ht="12">
      <c r="A487" s="272"/>
      <c r="AN487" s="327"/>
    </row>
    <row r="488" spans="1:40" ht="12">
      <c r="A488" s="272"/>
      <c r="AN488" s="327"/>
    </row>
    <row r="489" spans="1:40" ht="12">
      <c r="A489" s="272"/>
      <c r="AN489" s="327"/>
    </row>
  </sheetData>
  <sheetProtection/>
  <mergeCells count="338">
    <mergeCell ref="AL379:AQ379"/>
    <mergeCell ref="AL387:AQ387"/>
    <mergeCell ref="AL397:AQ397"/>
    <mergeCell ref="AL418:AQ418"/>
    <mergeCell ref="AL423:AQ423"/>
    <mergeCell ref="AL304:AQ304"/>
    <mergeCell ref="AL312:AQ312"/>
    <mergeCell ref="AL316:AQ316"/>
    <mergeCell ref="AL321:AQ321"/>
    <mergeCell ref="AL335:AQ335"/>
    <mergeCell ref="AL343:AQ343"/>
    <mergeCell ref="AJ229:AN229"/>
    <mergeCell ref="AL236:AN236"/>
    <mergeCell ref="AL247:AN247"/>
    <mergeCell ref="AL263:AN263"/>
    <mergeCell ref="AL270:AN270"/>
    <mergeCell ref="AL361:AQ361"/>
    <mergeCell ref="M150:AD150"/>
    <mergeCell ref="AD116:AG117"/>
    <mergeCell ref="V114:Y115"/>
    <mergeCell ref="Z114:AC115"/>
    <mergeCell ref="Y291:AE291"/>
    <mergeCell ref="A128:O128"/>
    <mergeCell ref="A129:AG129"/>
    <mergeCell ref="M153:AD153"/>
    <mergeCell ref="A166:AG166"/>
    <mergeCell ref="A116:B117"/>
    <mergeCell ref="J357:P357"/>
    <mergeCell ref="X371:AD371"/>
    <mergeCell ref="J211:T211"/>
    <mergeCell ref="K223:P223"/>
    <mergeCell ref="K285:S285"/>
    <mergeCell ref="A121:AG122"/>
    <mergeCell ref="A123:D124"/>
    <mergeCell ref="E123:X124"/>
    <mergeCell ref="Y123:AB124"/>
    <mergeCell ref="AC123:AG124"/>
    <mergeCell ref="AD110:AG111"/>
    <mergeCell ref="AD114:AG115"/>
    <mergeCell ref="AD118:AG119"/>
    <mergeCell ref="V106:Y107"/>
    <mergeCell ref="V110:Y111"/>
    <mergeCell ref="Z106:AC107"/>
    <mergeCell ref="AD106:AG107"/>
    <mergeCell ref="N112:Q113"/>
    <mergeCell ref="R112:U113"/>
    <mergeCell ref="V112:Y113"/>
    <mergeCell ref="Z112:AC113"/>
    <mergeCell ref="AD112:AG113"/>
    <mergeCell ref="N110:Q111"/>
    <mergeCell ref="R114:U115"/>
    <mergeCell ref="V118:Y119"/>
    <mergeCell ref="Z118:AC119"/>
    <mergeCell ref="Z110:AC111"/>
    <mergeCell ref="V116:Y117"/>
    <mergeCell ref="Z116:AC117"/>
    <mergeCell ref="R110:U111"/>
    <mergeCell ref="N108:Q109"/>
    <mergeCell ref="R108:U109"/>
    <mergeCell ref="V108:Y109"/>
    <mergeCell ref="Z108:AC109"/>
    <mergeCell ref="AD108:AG109"/>
    <mergeCell ref="N106:Q107"/>
    <mergeCell ref="L106:M107"/>
    <mergeCell ref="A108:B109"/>
    <mergeCell ref="R106:U107"/>
    <mergeCell ref="A11:A13"/>
    <mergeCell ref="B11:E13"/>
    <mergeCell ref="L102:M103"/>
    <mergeCell ref="A104:B105"/>
    <mergeCell ref="C104:K105"/>
    <mergeCell ref="M14:P16"/>
    <mergeCell ref="R19:U20"/>
    <mergeCell ref="A7:G7"/>
    <mergeCell ref="I3:P3"/>
    <mergeCell ref="K8:O8"/>
    <mergeCell ref="A5:G5"/>
    <mergeCell ref="H5:AG5"/>
    <mergeCell ref="A6:G6"/>
    <mergeCell ref="H6:AG6"/>
    <mergeCell ref="H7:AG7"/>
    <mergeCell ref="P8:AG8"/>
    <mergeCell ref="A1:Z2"/>
    <mergeCell ref="AA1:AG1"/>
    <mergeCell ref="AA2:AG2"/>
    <mergeCell ref="A4:G4"/>
    <mergeCell ref="H4:AG4"/>
    <mergeCell ref="U3:AG3"/>
    <mergeCell ref="K9:O9"/>
    <mergeCell ref="P9:U9"/>
    <mergeCell ref="F12:L12"/>
    <mergeCell ref="AB12:AD12"/>
    <mergeCell ref="AE12:AF12"/>
    <mergeCell ref="T12:X12"/>
    <mergeCell ref="M12:S12"/>
    <mergeCell ref="V9:Z9"/>
    <mergeCell ref="A8:J9"/>
    <mergeCell ref="AA9:AG9"/>
    <mergeCell ref="W14:AA16"/>
    <mergeCell ref="F15:L15"/>
    <mergeCell ref="Q15:V15"/>
    <mergeCell ref="AB15:AF15"/>
    <mergeCell ref="A14:A21"/>
    <mergeCell ref="B18:H21"/>
    <mergeCell ref="I18:J21"/>
    <mergeCell ref="P18:Q21"/>
    <mergeCell ref="W18:X21"/>
    <mergeCell ref="K19:N20"/>
    <mergeCell ref="B14:E16"/>
    <mergeCell ref="Y19:AB20"/>
    <mergeCell ref="A22:A23"/>
    <mergeCell ref="B22:H25"/>
    <mergeCell ref="I23:Q24"/>
    <mergeCell ref="Z23:AF24"/>
    <mergeCell ref="A24:A30"/>
    <mergeCell ref="B27:I30"/>
    <mergeCell ref="T27:Y30"/>
    <mergeCell ref="J28:N29"/>
    <mergeCell ref="Z28:AC29"/>
    <mergeCell ref="S22:Y25"/>
    <mergeCell ref="N80:Q81"/>
    <mergeCell ref="R80:U81"/>
    <mergeCell ref="V80:Y81"/>
    <mergeCell ref="Z80:AC81"/>
    <mergeCell ref="Z43:AC45"/>
    <mergeCell ref="B47:N51"/>
    <mergeCell ref="X72:AC73"/>
    <mergeCell ref="B59:J62"/>
    <mergeCell ref="V82:Y83"/>
    <mergeCell ref="Z82:AC83"/>
    <mergeCell ref="B63:J66"/>
    <mergeCell ref="R63:W66"/>
    <mergeCell ref="K64:P65"/>
    <mergeCell ref="X64:AC65"/>
    <mergeCell ref="Z75:AG75"/>
    <mergeCell ref="A76:AG77"/>
    <mergeCell ref="A57:A74"/>
    <mergeCell ref="K57:P57"/>
    <mergeCell ref="R32:U33"/>
    <mergeCell ref="W32:AF33"/>
    <mergeCell ref="AD80:AG81"/>
    <mergeCell ref="AD82:AG83"/>
    <mergeCell ref="R43:Y46"/>
    <mergeCell ref="K60:U61"/>
    <mergeCell ref="X48:Y49"/>
    <mergeCell ref="Z48:AF50"/>
    <mergeCell ref="AA60:AF61"/>
    <mergeCell ref="O48:V50"/>
    <mergeCell ref="N84:Q85"/>
    <mergeCell ref="R84:U85"/>
    <mergeCell ref="V84:Y85"/>
    <mergeCell ref="Z84:AC85"/>
    <mergeCell ref="AD84:AG85"/>
    <mergeCell ref="A34:A38"/>
    <mergeCell ref="B35:G37"/>
    <mergeCell ref="H36:N37"/>
    <mergeCell ref="Q36:V37"/>
    <mergeCell ref="W36:AF37"/>
    <mergeCell ref="A31:A33"/>
    <mergeCell ref="B32:G33"/>
    <mergeCell ref="A39:A41"/>
    <mergeCell ref="B39:G42"/>
    <mergeCell ref="H40:P41"/>
    <mergeCell ref="A42:A51"/>
    <mergeCell ref="B43:H46"/>
    <mergeCell ref="I44:P45"/>
    <mergeCell ref="H32:N33"/>
    <mergeCell ref="A52:A54"/>
    <mergeCell ref="B52:J55"/>
    <mergeCell ref="K53:U54"/>
    <mergeCell ref="AA53:AF54"/>
    <mergeCell ref="V52:Z55"/>
    <mergeCell ref="Y78:AB79"/>
    <mergeCell ref="AC78:AG79"/>
    <mergeCell ref="V59:Z62"/>
    <mergeCell ref="B56:J58"/>
    <mergeCell ref="R56:W58"/>
    <mergeCell ref="X57:AC57"/>
    <mergeCell ref="R71:W73"/>
    <mergeCell ref="K72:P73"/>
    <mergeCell ref="B67:J70"/>
    <mergeCell ref="K68:U69"/>
    <mergeCell ref="AA68:AF69"/>
    <mergeCell ref="B71:J73"/>
    <mergeCell ref="V67:Z70"/>
    <mergeCell ref="A78:D79"/>
    <mergeCell ref="E78:X79"/>
    <mergeCell ref="A82:B83"/>
    <mergeCell ref="C82:K83"/>
    <mergeCell ref="L82:M83"/>
    <mergeCell ref="L80:M81"/>
    <mergeCell ref="A80:B81"/>
    <mergeCell ref="C80:K81"/>
    <mergeCell ref="N82:Q83"/>
    <mergeCell ref="R82:U83"/>
    <mergeCell ref="A92:B93"/>
    <mergeCell ref="C92:K93"/>
    <mergeCell ref="L92:M93"/>
    <mergeCell ref="A84:B85"/>
    <mergeCell ref="C84:K85"/>
    <mergeCell ref="C88:K89"/>
    <mergeCell ref="L88:M89"/>
    <mergeCell ref="A94:B95"/>
    <mergeCell ref="C94:K95"/>
    <mergeCell ref="L94:M95"/>
    <mergeCell ref="L84:M85"/>
    <mergeCell ref="C86:K86"/>
    <mergeCell ref="N92:Q93"/>
    <mergeCell ref="L86:M86"/>
    <mergeCell ref="N86:Q86"/>
    <mergeCell ref="C87:K87"/>
    <mergeCell ref="L87:M87"/>
    <mergeCell ref="L98:M99"/>
    <mergeCell ref="R92:U93"/>
    <mergeCell ref="V92:Y93"/>
    <mergeCell ref="Z92:AC93"/>
    <mergeCell ref="AD92:AG93"/>
    <mergeCell ref="N94:Q95"/>
    <mergeCell ref="R94:U95"/>
    <mergeCell ref="V94:Y95"/>
    <mergeCell ref="Z94:AC95"/>
    <mergeCell ref="AD94:AG95"/>
    <mergeCell ref="C106:K107"/>
    <mergeCell ref="L110:M111"/>
    <mergeCell ref="C110:K111"/>
    <mergeCell ref="A96:B97"/>
    <mergeCell ref="L96:M97"/>
    <mergeCell ref="A100:B101"/>
    <mergeCell ref="C100:K101"/>
    <mergeCell ref="L100:M101"/>
    <mergeCell ref="C96:K96"/>
    <mergeCell ref="C97:K97"/>
    <mergeCell ref="AD98:AG99"/>
    <mergeCell ref="N96:Q97"/>
    <mergeCell ref="R96:U97"/>
    <mergeCell ref="V96:Y97"/>
    <mergeCell ref="A112:B113"/>
    <mergeCell ref="C112:K113"/>
    <mergeCell ref="A102:B103"/>
    <mergeCell ref="C102:K103"/>
    <mergeCell ref="A106:B107"/>
    <mergeCell ref="L112:M113"/>
    <mergeCell ref="Z96:AC97"/>
    <mergeCell ref="L114:M115"/>
    <mergeCell ref="N114:Q115"/>
    <mergeCell ref="A98:B99"/>
    <mergeCell ref="C98:K99"/>
    <mergeCell ref="AD96:AG97"/>
    <mergeCell ref="N98:Q99"/>
    <mergeCell ref="R98:U99"/>
    <mergeCell ref="V98:Y99"/>
    <mergeCell ref="Z98:AC99"/>
    <mergeCell ref="N102:Q103"/>
    <mergeCell ref="R102:U103"/>
    <mergeCell ref="V102:Y103"/>
    <mergeCell ref="Z102:AC103"/>
    <mergeCell ref="A114:B115"/>
    <mergeCell ref="C114:K115"/>
    <mergeCell ref="C108:K109"/>
    <mergeCell ref="L108:M109"/>
    <mergeCell ref="A110:B111"/>
    <mergeCell ref="L104:M105"/>
    <mergeCell ref="AD100:AG101"/>
    <mergeCell ref="AD102:AG103"/>
    <mergeCell ref="N104:Q105"/>
    <mergeCell ref="R104:U105"/>
    <mergeCell ref="V104:Y105"/>
    <mergeCell ref="Z104:AC105"/>
    <mergeCell ref="AD104:AG105"/>
    <mergeCell ref="V100:Y101"/>
    <mergeCell ref="N100:Q101"/>
    <mergeCell ref="Z100:AC101"/>
    <mergeCell ref="A120:B120"/>
    <mergeCell ref="C116:K117"/>
    <mergeCell ref="L116:M117"/>
    <mergeCell ref="N118:Q119"/>
    <mergeCell ref="R118:U119"/>
    <mergeCell ref="A118:B119"/>
    <mergeCell ref="C118:K119"/>
    <mergeCell ref="L118:M119"/>
    <mergeCell ref="N116:Q117"/>
    <mergeCell ref="R116:U117"/>
    <mergeCell ref="A466:AG466"/>
    <mergeCell ref="A464:AG464"/>
    <mergeCell ref="D455:AE461"/>
    <mergeCell ref="A453:AG453"/>
    <mergeCell ref="A416:AG416"/>
    <mergeCell ref="A385:AG385"/>
    <mergeCell ref="A426:AG426"/>
    <mergeCell ref="D440:AE442"/>
    <mergeCell ref="D448:AE450"/>
    <mergeCell ref="A165:H165"/>
    <mergeCell ref="A189:AG189"/>
    <mergeCell ref="J178:Q178"/>
    <mergeCell ref="Z187:AE187"/>
    <mergeCell ref="J201:O201"/>
    <mergeCell ref="J230:R230"/>
    <mergeCell ref="I209:T209"/>
    <mergeCell ref="Z229:AE229"/>
    <mergeCell ref="K255:P255"/>
    <mergeCell ref="R86:U86"/>
    <mergeCell ref="V86:Y86"/>
    <mergeCell ref="Z86:AC86"/>
    <mergeCell ref="AD86:AG86"/>
    <mergeCell ref="Z88:AC89"/>
    <mergeCell ref="AD88:AG89"/>
    <mergeCell ref="AD87:AG87"/>
    <mergeCell ref="R100:U101"/>
    <mergeCell ref="V88:Y89"/>
    <mergeCell ref="R87:U87"/>
    <mergeCell ref="V87:Y87"/>
    <mergeCell ref="Z87:AC87"/>
    <mergeCell ref="N90:Q91"/>
    <mergeCell ref="R90:U91"/>
    <mergeCell ref="V90:Y91"/>
    <mergeCell ref="Z90:AC91"/>
    <mergeCell ref="N88:Q89"/>
    <mergeCell ref="R88:U89"/>
    <mergeCell ref="A319:AG319"/>
    <mergeCell ref="Y267:AD267"/>
    <mergeCell ref="AD90:AG91"/>
    <mergeCell ref="A86:B87"/>
    <mergeCell ref="A88:B89"/>
    <mergeCell ref="A90:B91"/>
    <mergeCell ref="I206:T206"/>
    <mergeCell ref="C90:K91"/>
    <mergeCell ref="L90:M91"/>
    <mergeCell ref="N87:Q87"/>
    <mergeCell ref="AL210:AN210"/>
    <mergeCell ref="AS210:AU210"/>
    <mergeCell ref="AJ153:AT153"/>
    <mergeCell ref="AL137:AN137"/>
    <mergeCell ref="J377:P377"/>
    <mergeCell ref="J397:AA397"/>
    <mergeCell ref="K275:P275"/>
    <mergeCell ref="A359:AG359"/>
    <mergeCell ref="T241:AE241"/>
    <mergeCell ref="A300:AG300"/>
  </mergeCells>
  <dataValidations count="8">
    <dataValidation type="list" allowBlank="1" showInputMessage="1" showErrorMessage="1" sqref="D135 D142 D144:D145 D149:D150 D152:D154 D137:D138 D178:D179 D176 D174 U178:U179 D193 T193 D197 D199 D183 T183 D185 D187 T185 O170 O172 O174 O176 S291 AE170 AE172 AE174 AE176 AE178:AE179 E217 D133 D162:D163 E234 O234 T187 D170 D172 U199 Y170 Y172 Y174 Y176 Y178:Y179 S170:T170 S172:T172 S174:T174 S176:T176 S178:S179 B170 B172 B174 B176 B178:B179 E229 D158 D160 T158 T160 U197 E295 S297 S295 O220:O222 S279:S280 E279:E280 E283:E286 E297:E299 O179 D211:D212 D205:D206 D208:D209 E236 O240 E240 E245 O245 O247:O248 E247:E248 O251 E251 E261:E262 R363 E289:E291 E271 S273 E273 S271 S289 E275:E276 E264:E267 N304 D304 D306:D310 N306:N310 S261:S267 D335 D333 N323:N327 N335 N329:N333">
      <formula1>"○,"</formula1>
    </dataValidation>
    <dataValidation type="list" allowBlank="1" showInputMessage="1" showErrorMessage="1" sqref="N345:N349 T349 D327 N353:N355 T351:T352 D339:D349 D357 D414 R381 O298:O299 D375 R375 D367 R369 D369 R367 R371 D371 D377 D430:D433 T382:T384 D381:D384 D201:D202 T446:T447 E253:E258 D312:D318 D329 D323 D351 D355 D389:D390 D392:D412 S286 D420:D421 T420:T421 T424 D424:D425 O290:O291 S283:S284 T389:T396 T398:T414 E219:E226 T229 O253:O254 O256:O258 D436:D438 T430:T439 D443:D446 D363 N312:N316">
      <formula1>"○,"</formula1>
    </dataValidation>
    <dataValidation type="list" allowBlank="1" showInputMessage="1" showErrorMessage="1" sqref="H32:N33">
      <formula1>"一般,専用"</formula1>
    </dataValidation>
    <dataValidation type="list" allowBlank="1" showInputMessage="1" showErrorMessage="1" sqref="F12:L12">
      <formula1>"全連続式,准連続式,バッチ式,その他"</formula1>
    </dataValidation>
    <dataValidation type="list" allowBlank="1" showInputMessage="1" showErrorMessage="1" sqref="F15:L15">
      <formula1>"ストーカ炉,流動床炉,流動床式ガス化溶融炉,シャフト式ガス化溶融炉,キルン式ガス化溶融炉,酸素式熱分解直接溶融炉,その他"</formula1>
    </dataValidation>
    <dataValidation type="list" allowBlank="1" showInputMessage="1" showErrorMessage="1" sqref="I3:P3">
      <formula1>"北海道,東北,関東,中部,北陸,関西,中国,四国,九州"</formula1>
    </dataValidation>
    <dataValidation type="list" allowBlank="1" showInputMessage="1" showErrorMessage="1" sqref="W32:AF33">
      <formula1>"1,2,3"</formula1>
    </dataValidation>
    <dataValidation type="list" allowBlank="1" showDropDown="1" showInputMessage="1" showErrorMessage="1" sqref="D440:AE442">
      <formula1>"○,"</formula1>
    </dataValidation>
  </dataValidations>
  <printOptions horizontalCentered="1"/>
  <pageMargins left="0.7874015748031497" right="0.7874015748031497" top="0.7874015748031497" bottom="0.7874015748031497" header="0.3937007874015748" footer="0.31496062992125984"/>
  <pageSetup horizontalDpi="600" verticalDpi="600" orientation="portrait" paperSize="9" scale="88" r:id="rId2"/>
  <headerFooter differentFirst="1" scaleWithDoc="0">
    <oddFooter>&amp;C&amp;P</oddFooter>
    <firstHeader>&amp;R添付－１</firstHeader>
    <firstFooter>&amp;C&amp;P</firstFooter>
  </headerFooter>
  <rowBreaks count="6" manualBreakCount="6">
    <brk id="75" max="33" man="1"/>
    <brk id="120" max="33" man="1"/>
    <brk id="188" max="33" man="1"/>
    <brk id="261" max="33" man="1"/>
    <brk id="335" max="33" man="1"/>
    <brk id="410" max="33" man="1"/>
  </rowBreaks>
  <drawing r:id="rId1"/>
</worksheet>
</file>

<file path=xl/worksheets/sheet6.xml><?xml version="1.0" encoding="utf-8"?>
<worksheet xmlns="http://schemas.openxmlformats.org/spreadsheetml/2006/main" xmlns:r="http://schemas.openxmlformats.org/officeDocument/2006/relationships">
  <dimension ref="A1:EO3"/>
  <sheetViews>
    <sheetView zoomScaleSheetLayoutView="115" zoomScalePageLayoutView="0" workbookViewId="0" topLeftCell="A1">
      <selection activeCell="EO3" sqref="EO3"/>
    </sheetView>
  </sheetViews>
  <sheetFormatPr defaultColWidth="9.00390625" defaultRowHeight="13.5"/>
  <cols>
    <col min="1" max="1" width="7.25390625" style="179" customWidth="1"/>
    <col min="2" max="2" width="7.625" style="179" hidden="1" customWidth="1"/>
    <col min="3" max="3" width="9.375" style="179" customWidth="1"/>
    <col min="4" max="4" width="17.25390625" style="179" bestFit="1" customWidth="1"/>
    <col min="5" max="5" width="9.75390625" style="179" bestFit="1" customWidth="1"/>
    <col min="6" max="6" width="19.125" style="179" bestFit="1" customWidth="1"/>
    <col min="7" max="7" width="31.50390625" style="181" bestFit="1" customWidth="1"/>
    <col min="8" max="8" width="30.625" style="179" customWidth="1"/>
    <col min="9" max="9" width="31.25390625" style="179" hidden="1" customWidth="1"/>
    <col min="10" max="10" width="28.125" style="179" hidden="1" customWidth="1"/>
    <col min="11" max="11" width="15.875" style="179" hidden="1" customWidth="1"/>
    <col min="12" max="12" width="22.50390625" style="179" customWidth="1"/>
    <col min="13" max="13" width="24.50390625" style="182" bestFit="1" customWidth="1"/>
    <col min="14" max="14" width="10.875" style="183" customWidth="1"/>
    <col min="15" max="15" width="32.625" style="179" bestFit="1" customWidth="1"/>
    <col min="16" max="16" width="39.75390625" style="179" bestFit="1" customWidth="1"/>
    <col min="17" max="17" width="34.625" style="179" bestFit="1" customWidth="1"/>
    <col min="18" max="18" width="30.75390625" style="182" customWidth="1"/>
    <col min="19" max="19" width="23.125" style="182" bestFit="1" customWidth="1"/>
    <col min="20" max="20" width="28.25390625" style="182" customWidth="1"/>
    <col min="21" max="21" width="20.25390625" style="184" bestFit="1" customWidth="1"/>
    <col min="22" max="22" width="19.00390625" style="182" bestFit="1" customWidth="1"/>
    <col min="23" max="23" width="19.75390625" style="184" bestFit="1" customWidth="1"/>
    <col min="24" max="24" width="11.75390625" style="182" customWidth="1"/>
    <col min="25" max="25" width="26.25390625" style="182" bestFit="1" customWidth="1"/>
    <col min="26" max="26" width="16.50390625" style="182" customWidth="1"/>
    <col min="27" max="27" width="18.875" style="185" customWidth="1"/>
    <col min="28" max="28" width="23.50390625" style="186" customWidth="1"/>
    <col min="29" max="29" width="24.625" style="182" customWidth="1"/>
    <col min="30" max="30" width="25.00390625" style="182" bestFit="1" customWidth="1"/>
    <col min="31" max="31" width="18.375" style="182" customWidth="1"/>
    <col min="32" max="32" width="24.625" style="182" bestFit="1" customWidth="1"/>
    <col min="33" max="33" width="32.25390625" style="182" bestFit="1" customWidth="1"/>
    <col min="34" max="34" width="32.125" style="182" customWidth="1"/>
    <col min="35" max="35" width="27.25390625" style="182" bestFit="1" customWidth="1"/>
    <col min="36" max="36" width="27.25390625" style="185" bestFit="1" customWidth="1"/>
    <col min="37" max="37" width="27.25390625" style="182" bestFit="1" customWidth="1"/>
    <col min="38" max="38" width="30.125" style="182" customWidth="1"/>
    <col min="39" max="39" width="25.00390625" style="182" bestFit="1" customWidth="1"/>
    <col min="40" max="40" width="29.50390625" style="182" bestFit="1" customWidth="1"/>
    <col min="41" max="41" width="30.125" style="182" bestFit="1" customWidth="1"/>
    <col min="42" max="42" width="29.25390625" style="182" customWidth="1"/>
    <col min="43" max="43" width="22.625" style="182" bestFit="1" customWidth="1"/>
    <col min="44" max="44" width="30.125" style="182" bestFit="1" customWidth="1"/>
    <col min="45" max="45" width="22.625" style="182" bestFit="1" customWidth="1"/>
    <col min="46" max="46" width="20.375" style="182" customWidth="1"/>
    <col min="47" max="47" width="26.875" style="182" bestFit="1" customWidth="1"/>
    <col min="48" max="48" width="20.75390625" style="182" bestFit="1" customWidth="1"/>
    <col min="49" max="50" width="20.75390625" style="182" customWidth="1"/>
    <col min="51" max="51" width="23.00390625" style="182" bestFit="1" customWidth="1"/>
    <col min="52" max="53" width="16.00390625" style="182" customWidth="1"/>
    <col min="54" max="54" width="24.50390625" style="182" bestFit="1" customWidth="1"/>
    <col min="55" max="55" width="17.375" style="182" bestFit="1" customWidth="1"/>
    <col min="56" max="56" width="20.50390625" style="182" bestFit="1" customWidth="1"/>
    <col min="57" max="59" width="20.50390625" style="182" customWidth="1"/>
    <col min="60" max="60" width="18.25390625" style="182" bestFit="1" customWidth="1"/>
    <col min="61" max="61" width="16.00390625" style="182" customWidth="1"/>
    <col min="62" max="62" width="14.125" style="182" customWidth="1"/>
    <col min="63" max="63" width="15.75390625" style="184" customWidth="1"/>
    <col min="64" max="64" width="16.00390625" style="182" customWidth="1"/>
    <col min="65" max="65" width="21.50390625" style="182" bestFit="1" customWidth="1"/>
    <col min="66" max="145" width="20.625" style="179" customWidth="1"/>
    <col min="146" max="16384" width="9.00390625" style="179" customWidth="1"/>
  </cols>
  <sheetData>
    <row r="1" spans="1:18" ht="30.75" customHeight="1" thickBot="1">
      <c r="A1" s="178" t="s">
        <v>969</v>
      </c>
      <c r="D1" s="180"/>
      <c r="F1" s="261"/>
      <c r="R1" s="182">
        <f>MIN(R3:R3)</f>
        <v>0</v>
      </c>
    </row>
    <row r="2" spans="1:145" s="196" customFormat="1" ht="41.25" thickTop="1">
      <c r="A2" s="187" t="s">
        <v>505</v>
      </c>
      <c r="B2" s="188" t="s">
        <v>506</v>
      </c>
      <c r="C2" s="188" t="s">
        <v>507</v>
      </c>
      <c r="D2" s="188" t="s">
        <v>508</v>
      </c>
      <c r="E2" s="188" t="s">
        <v>509</v>
      </c>
      <c r="F2" s="188" t="s">
        <v>510</v>
      </c>
      <c r="G2" s="188" t="s">
        <v>511</v>
      </c>
      <c r="H2" s="188" t="s">
        <v>512</v>
      </c>
      <c r="I2" s="188" t="s">
        <v>513</v>
      </c>
      <c r="J2" s="188" t="s">
        <v>514</v>
      </c>
      <c r="K2" s="188" t="s">
        <v>515</v>
      </c>
      <c r="L2" s="188" t="s">
        <v>516</v>
      </c>
      <c r="M2" s="189" t="s">
        <v>517</v>
      </c>
      <c r="N2" s="188" t="s">
        <v>518</v>
      </c>
      <c r="O2" s="188" t="s">
        <v>519</v>
      </c>
      <c r="P2" s="188" t="s">
        <v>520</v>
      </c>
      <c r="Q2" s="188" t="s">
        <v>521</v>
      </c>
      <c r="R2" s="189" t="s">
        <v>522</v>
      </c>
      <c r="S2" s="189" t="s">
        <v>523</v>
      </c>
      <c r="T2" s="189" t="s">
        <v>524</v>
      </c>
      <c r="U2" s="190" t="s">
        <v>525</v>
      </c>
      <c r="V2" s="189" t="s">
        <v>526</v>
      </c>
      <c r="W2" s="190" t="s">
        <v>527</v>
      </c>
      <c r="X2" s="189" t="s">
        <v>528</v>
      </c>
      <c r="Y2" s="269" t="s">
        <v>529</v>
      </c>
      <c r="Z2" s="189" t="s">
        <v>530</v>
      </c>
      <c r="AA2" s="192" t="s">
        <v>531</v>
      </c>
      <c r="AB2" s="191" t="s">
        <v>532</v>
      </c>
      <c r="AC2" s="189" t="s">
        <v>533</v>
      </c>
      <c r="AD2" s="189" t="s">
        <v>534</v>
      </c>
      <c r="AE2" s="189" t="s">
        <v>535</v>
      </c>
      <c r="AF2" s="189" t="s">
        <v>536</v>
      </c>
      <c r="AG2" s="189" t="s">
        <v>537</v>
      </c>
      <c r="AH2" s="189" t="s">
        <v>538</v>
      </c>
      <c r="AI2" s="189" t="s">
        <v>539</v>
      </c>
      <c r="AJ2" s="192" t="s">
        <v>540</v>
      </c>
      <c r="AK2" s="189" t="s">
        <v>541</v>
      </c>
      <c r="AL2" s="189" t="s">
        <v>542</v>
      </c>
      <c r="AM2" s="189" t="s">
        <v>543</v>
      </c>
      <c r="AN2" s="189" t="s">
        <v>544</v>
      </c>
      <c r="AO2" s="189" t="s">
        <v>545</v>
      </c>
      <c r="AP2" s="189" t="s">
        <v>546</v>
      </c>
      <c r="AQ2" s="189" t="s">
        <v>547</v>
      </c>
      <c r="AR2" s="189" t="s">
        <v>548</v>
      </c>
      <c r="AS2" s="193" t="s">
        <v>549</v>
      </c>
      <c r="AT2" s="209" t="s">
        <v>970</v>
      </c>
      <c r="AU2" s="209" t="s">
        <v>971</v>
      </c>
      <c r="AV2" s="209" t="s">
        <v>981</v>
      </c>
      <c r="AW2" s="209" t="s">
        <v>982</v>
      </c>
      <c r="AX2" s="209" t="s">
        <v>983</v>
      </c>
      <c r="AY2" s="209" t="s">
        <v>984</v>
      </c>
      <c r="AZ2" s="209" t="s">
        <v>972</v>
      </c>
      <c r="BA2" s="209" t="s">
        <v>973</v>
      </c>
      <c r="BB2" s="209" t="s">
        <v>974</v>
      </c>
      <c r="BC2" s="194" t="s">
        <v>985</v>
      </c>
      <c r="BD2" s="194" t="s">
        <v>986</v>
      </c>
      <c r="BE2" s="209" t="s">
        <v>987</v>
      </c>
      <c r="BF2" s="209" t="s">
        <v>988</v>
      </c>
      <c r="BG2" s="209" t="s">
        <v>989</v>
      </c>
      <c r="BH2" s="194" t="s">
        <v>975</v>
      </c>
      <c r="BI2" s="194" t="s">
        <v>976</v>
      </c>
      <c r="BJ2" s="194" t="s">
        <v>977</v>
      </c>
      <c r="BK2" s="195" t="s">
        <v>978</v>
      </c>
      <c r="BL2" s="194" t="s">
        <v>979</v>
      </c>
      <c r="BM2" s="194" t="s">
        <v>980</v>
      </c>
      <c r="BN2" s="393" t="s">
        <v>990</v>
      </c>
      <c r="BO2" s="393" t="s">
        <v>991</v>
      </c>
      <c r="BP2" s="393" t="s">
        <v>992</v>
      </c>
      <c r="BQ2" s="393" t="s">
        <v>993</v>
      </c>
      <c r="BR2" s="393" t="s">
        <v>994</v>
      </c>
      <c r="BS2" s="393" t="s">
        <v>995</v>
      </c>
      <c r="BT2" s="393" t="s">
        <v>996</v>
      </c>
      <c r="BU2" s="393" t="s">
        <v>997</v>
      </c>
      <c r="BV2" s="393" t="s">
        <v>998</v>
      </c>
      <c r="BW2" s="393" t="s">
        <v>999</v>
      </c>
      <c r="BX2" s="393" t="s">
        <v>1000</v>
      </c>
      <c r="BY2" s="393" t="s">
        <v>1001</v>
      </c>
      <c r="BZ2" s="393" t="s">
        <v>1002</v>
      </c>
      <c r="CA2" s="393" t="s">
        <v>1003</v>
      </c>
      <c r="CB2" s="393" t="s">
        <v>1004</v>
      </c>
      <c r="CC2" s="393" t="s">
        <v>1005</v>
      </c>
      <c r="CD2" s="393" t="s">
        <v>1006</v>
      </c>
      <c r="CE2" s="394" t="s">
        <v>1007</v>
      </c>
      <c r="CF2" s="393" t="s">
        <v>1008</v>
      </c>
      <c r="CG2" s="393" t="s">
        <v>1009</v>
      </c>
      <c r="CH2" s="397" t="s">
        <v>1010</v>
      </c>
      <c r="CI2" s="397" t="s">
        <v>1011</v>
      </c>
      <c r="CJ2" s="397" t="s">
        <v>1012</v>
      </c>
      <c r="CK2" s="397" t="s">
        <v>1013</v>
      </c>
      <c r="CL2" s="397" t="s">
        <v>1014</v>
      </c>
      <c r="CM2" s="397" t="s">
        <v>1015</v>
      </c>
      <c r="CN2" s="397" t="s">
        <v>1016</v>
      </c>
      <c r="CO2" s="397" t="s">
        <v>1017</v>
      </c>
      <c r="CP2" s="397" t="s">
        <v>1018</v>
      </c>
      <c r="CQ2" s="397" t="s">
        <v>1019</v>
      </c>
      <c r="CR2" s="397" t="s">
        <v>1020</v>
      </c>
      <c r="CS2" s="397" t="s">
        <v>1021</v>
      </c>
      <c r="CT2" s="397" t="s">
        <v>1022</v>
      </c>
      <c r="CU2" s="397" t="s">
        <v>1023</v>
      </c>
      <c r="CV2" s="397" t="s">
        <v>1024</v>
      </c>
      <c r="CW2" s="397" t="s">
        <v>1025</v>
      </c>
      <c r="CX2" s="397" t="s">
        <v>1026</v>
      </c>
      <c r="CY2" s="398" t="s">
        <v>1027</v>
      </c>
      <c r="CZ2" s="397" t="s">
        <v>1028</v>
      </c>
      <c r="DA2" s="397" t="s">
        <v>1029</v>
      </c>
      <c r="DB2" s="402" t="s">
        <v>1030</v>
      </c>
      <c r="DC2" s="402" t="s">
        <v>1031</v>
      </c>
      <c r="DD2" s="402" t="s">
        <v>1032</v>
      </c>
      <c r="DE2" s="402" t="s">
        <v>1033</v>
      </c>
      <c r="DF2" s="402" t="s">
        <v>1034</v>
      </c>
      <c r="DG2" s="402" t="s">
        <v>1035</v>
      </c>
      <c r="DH2" s="402" t="s">
        <v>1036</v>
      </c>
      <c r="DI2" s="402" t="s">
        <v>1037</v>
      </c>
      <c r="DJ2" s="402" t="s">
        <v>1038</v>
      </c>
      <c r="DK2" s="402" t="s">
        <v>1039</v>
      </c>
      <c r="DL2" s="402" t="s">
        <v>1040</v>
      </c>
      <c r="DM2" s="402" t="s">
        <v>1041</v>
      </c>
      <c r="DN2" s="402" t="s">
        <v>1042</v>
      </c>
      <c r="DO2" s="402" t="s">
        <v>1043</v>
      </c>
      <c r="DP2" s="402" t="s">
        <v>1044</v>
      </c>
      <c r="DQ2" s="402" t="s">
        <v>1045</v>
      </c>
      <c r="DR2" s="402" t="s">
        <v>1046</v>
      </c>
      <c r="DS2" s="403" t="s">
        <v>1047</v>
      </c>
      <c r="DT2" s="402" t="s">
        <v>1048</v>
      </c>
      <c r="DU2" s="402" t="s">
        <v>1049</v>
      </c>
      <c r="DV2" s="393" t="s">
        <v>1050</v>
      </c>
      <c r="DW2" s="393" t="s">
        <v>1051</v>
      </c>
      <c r="DX2" s="393" t="s">
        <v>1052</v>
      </c>
      <c r="DY2" s="393" t="s">
        <v>1053</v>
      </c>
      <c r="DZ2" s="393" t="s">
        <v>1054</v>
      </c>
      <c r="EA2" s="393" t="s">
        <v>1055</v>
      </c>
      <c r="EB2" s="393" t="s">
        <v>1056</v>
      </c>
      <c r="EC2" s="393" t="s">
        <v>1057</v>
      </c>
      <c r="ED2" s="393" t="s">
        <v>1058</v>
      </c>
      <c r="EE2" s="393" t="s">
        <v>1059</v>
      </c>
      <c r="EF2" s="393" t="s">
        <v>1060</v>
      </c>
      <c r="EG2" s="393" t="s">
        <v>1061</v>
      </c>
      <c r="EH2" s="393" t="s">
        <v>1062</v>
      </c>
      <c r="EI2" s="393" t="s">
        <v>1063</v>
      </c>
      <c r="EJ2" s="393" t="s">
        <v>1064</v>
      </c>
      <c r="EK2" s="393" t="s">
        <v>1065</v>
      </c>
      <c r="EL2" s="393" t="s">
        <v>1066</v>
      </c>
      <c r="EM2" s="394" t="s">
        <v>1067</v>
      </c>
      <c r="EN2" s="393" t="s">
        <v>1068</v>
      </c>
      <c r="EO2" s="393" t="s">
        <v>1069</v>
      </c>
    </row>
    <row r="3" spans="1:145" s="268" customFormat="1" ht="27">
      <c r="A3" s="205"/>
      <c r="B3" s="203"/>
      <c r="C3" s="204"/>
      <c r="D3" s="203">
        <f>IF('アンケート記入用'!AA2="","",'アンケート記入用'!AA2)</f>
      </c>
      <c r="E3" s="203">
        <f>IF('アンケート記入用'!I3="","",'アンケート記入用'!I3)</f>
      </c>
      <c r="F3" s="203">
        <f>IF('アンケート記入用'!U3="","",'アンケート記入用'!U3)</f>
      </c>
      <c r="G3" s="203">
        <f>IF('アンケート記入用'!H4="","",'アンケート記入用'!H4)</f>
      </c>
      <c r="H3" s="203">
        <f>IF('アンケート記入用'!H5="","",'アンケート記入用'!H5)</f>
      </c>
      <c r="I3" s="203" t="s">
        <v>550</v>
      </c>
      <c r="J3" s="203" t="s">
        <v>551</v>
      </c>
      <c r="K3" s="204" t="s">
        <v>552</v>
      </c>
      <c r="L3" s="204">
        <f>IF('アンケート記入用'!F12="","",'アンケート記入用'!F12)</f>
      </c>
      <c r="M3" s="200">
        <f>IF('アンケート記入用'!T12="","",'アンケート記入用'!T12)</f>
      </c>
      <c r="N3" s="205">
        <f>IF('アンケート記入用'!AE12="","",'アンケート記入用'!AE12)</f>
      </c>
      <c r="O3" s="204">
        <f>IF('アンケート記入用'!F15="","",'アンケート記入用'!F15)</f>
      </c>
      <c r="P3" s="204">
        <f>IF('アンケート記入用'!Q15="","",'アンケート記入用'!Q15)</f>
      </c>
      <c r="Q3" s="201">
        <f>IF('アンケート記入用'!AB15="","",'アンケート記入用'!AB15)</f>
      </c>
      <c r="R3" s="202">
        <f>IF('アンケート記入用'!K19="","",'アンケート記入用'!K19)</f>
      </c>
      <c r="S3" s="197">
        <f>IF('アンケート記入用'!R19="","",'アンケート記入用'!R19)</f>
      </c>
      <c r="T3" s="197">
        <f>IF('アンケート記入用'!Y19="","",'アンケート記入用'!Y19)</f>
      </c>
      <c r="U3" s="208">
        <f>IF('アンケート記入用'!I23="","",'アンケート記入用'!I23)</f>
      </c>
      <c r="V3" s="197">
        <f>IF('アンケート記入用'!Z23="","",'アンケート記入用'!Z23)</f>
      </c>
      <c r="W3" s="197">
        <f>IF('アンケート記入用'!J28="","",'アンケート記入用'!J28)</f>
      </c>
      <c r="X3" s="197">
        <f>IF('アンケート記入用'!Z28="","",'アンケート記入用'!Z28)</f>
      </c>
      <c r="Y3" s="197">
        <f>IF('アンケート記入用'!H32="","",'アンケート記入用'!H32)</f>
      </c>
      <c r="Z3" s="197">
        <f>IF('アンケート記入用'!W32="","",'アンケート記入用'!W32)</f>
      </c>
      <c r="AA3" s="197">
        <f>IF('アンケート記入用'!H36="","",'アンケート記入用'!H36)</f>
      </c>
      <c r="AB3" s="198">
        <f>IF('アンケート記入用'!W36="","",'アンケート記入用'!W36)</f>
      </c>
      <c r="AC3" s="197">
        <f>IF('アンケート記入用'!H40="","",'アンケート記入用'!H40)</f>
      </c>
      <c r="AD3" s="198">
        <f>IF('アンケート記入用'!I44="","",'アンケート記入用'!I44)</f>
      </c>
      <c r="AE3" s="197">
        <f>IF('アンケート記入用'!Z43="","",'アンケート記入用'!Z43)</f>
      </c>
      <c r="AF3" s="197">
        <f>IF('アンケート記入用'!O48="","",'アンケート記入用'!O48)</f>
      </c>
      <c r="AG3" s="197">
        <f>IF('アンケート記入用'!Z48="","",'アンケート記入用'!Z48)</f>
      </c>
      <c r="AH3" s="197">
        <f>IF('アンケート記入用'!K53="","",'アンケート記入用'!K53)</f>
      </c>
      <c r="AI3" s="197">
        <f>IF('アンケート記入用'!AA53="","",'アンケート記入用'!AA53)</f>
      </c>
      <c r="AJ3" s="197">
        <f>IF('アンケート記入用'!K57="","",'アンケート記入用'!K57)</f>
      </c>
      <c r="AK3" s="197">
        <f>IF('アンケート記入用'!X57="","",'アンケート記入用'!X57)</f>
      </c>
      <c r="AL3" s="197">
        <f>IF('アンケート記入用'!K60="","",'アンケート記入用'!K60)</f>
      </c>
      <c r="AM3" s="197">
        <f>IF('アンケート記入用'!AA60="","",'アンケート記入用'!AA60)</f>
      </c>
      <c r="AN3" s="197">
        <f>IF('アンケート記入用'!K64="","",'アンケート記入用'!K64)</f>
      </c>
      <c r="AO3" s="197">
        <f>IF('アンケート記入用'!X64="","",'アンケート記入用'!X64)</f>
      </c>
      <c r="AP3" s="197">
        <f>IF('アンケート記入用'!K68="","",'アンケート記入用'!K68)</f>
      </c>
      <c r="AQ3" s="197">
        <f>IF('アンケート記入用'!AA68="","",'アンケート記入用'!AA68)</f>
      </c>
      <c r="AR3" s="197">
        <f>IF('アンケート記入用'!K72="","",'アンケート記入用'!K72)</f>
      </c>
      <c r="AS3" s="197">
        <f>IF('アンケート記入用'!X72="","",'アンケート記入用'!X72)</f>
      </c>
      <c r="AT3" s="198">
        <f>IF('アンケート記入用'!N82="","",'アンケート記入用'!N82)</f>
      </c>
      <c r="AU3" s="197">
        <f>IF('アンケート記入用'!N84="","",'アンケート記入用'!N84)</f>
      </c>
      <c r="AV3" s="197">
        <f>IF('アンケート記入用'!N86="","",'アンケート記入用'!N86)</f>
      </c>
      <c r="AW3" s="197">
        <f>IF('アンケート記入用'!N87="","",'アンケート記入用'!N87)</f>
      </c>
      <c r="AX3" s="197">
        <f>IF('アンケート記入用'!N88="","",'アンケート記入用'!N88)</f>
      </c>
      <c r="AY3" s="197">
        <f>IF('アンケート記入用'!N90="","",'アンケート記入用'!N90)</f>
      </c>
      <c r="AZ3" s="199">
        <f>IF('アンケート記入用'!N92="","",'アンケート記入用'!N92)</f>
      </c>
      <c r="BA3" s="206">
        <f>IF('アンケート記入用'!N94="","",'アンケート記入用'!N94)</f>
      </c>
      <c r="BB3" s="206">
        <f>IF('アンケート記入用'!N96="","",'アンケート記入用'!N96)</f>
      </c>
      <c r="BC3" s="206">
        <f>IF('アンケート記入用'!N98="","",'アンケート記入用'!N98)</f>
      </c>
      <c r="BD3" s="197">
        <f>IF('アンケート記入用'!N100="","",'アンケート記入用'!N100)</f>
      </c>
      <c r="BE3" s="197">
        <f>IF('アンケート記入用'!N102="","",'アンケート記入用'!N102)</f>
      </c>
      <c r="BF3" s="197">
        <f>IF('アンケート記入用'!N104="","",'アンケート記入用'!N104)</f>
      </c>
      <c r="BG3" s="197">
        <f>IF('アンケート記入用'!N106="","",'アンケート記入用'!N106)</f>
      </c>
      <c r="BH3" s="197">
        <f>IF('アンケート記入用'!N108="","",'アンケート記入用'!N108)</f>
      </c>
      <c r="BI3" s="197">
        <f>IF('アンケート記入用'!N110="","",'アンケート記入用'!N110)</f>
      </c>
      <c r="BJ3" s="197">
        <f>IF('アンケート記入用'!N112="","",'アンケート記入用'!N112)</f>
      </c>
      <c r="BK3" s="197">
        <f>IF('アンケート記入用'!N114="","",'アンケート記入用'!N114)</f>
      </c>
      <c r="BL3" s="207">
        <f>IF('アンケート記入用'!N116="","",'アンケート記入用'!N116)</f>
      </c>
      <c r="BM3" s="197">
        <f>IF('アンケート記入用'!N118="","",'アンケート記入用'!N118)</f>
      </c>
      <c r="BN3" s="389">
        <f>IF('アンケート記入用'!R82="","",'アンケート記入用'!R82)</f>
      </c>
      <c r="BO3" s="390">
        <f>IF('アンケート記入用'!R84="","",'アンケート記入用'!R84)</f>
      </c>
      <c r="BP3" s="390">
        <f>IF('アンケート記入用'!R86="","",'アンケート記入用'!R86)</f>
      </c>
      <c r="BQ3" s="390">
        <f>IF('アンケート記入用'!R87="","",'アンケート記入用'!R87)</f>
      </c>
      <c r="BR3" s="390">
        <f>IF('アンケート記入用'!R88="","",'アンケート記入用'!R88)</f>
      </c>
      <c r="BS3" s="390">
        <f>IF('アンケート記入用'!R90="","",'アンケート記入用'!R90)</f>
      </c>
      <c r="BT3" s="389">
        <f>IF('アンケート記入用'!R92="","",'アンケート記入用'!R92)</f>
      </c>
      <c r="BU3" s="391">
        <f>IF('アンケート記入用'!R94="","",'アンケート記入用'!R94)</f>
      </c>
      <c r="BV3" s="391">
        <f>IF('アンケート記入用'!R96="","",'アンケート記入用'!R96)</f>
      </c>
      <c r="BW3" s="391">
        <f>IF('アンケート記入用'!R98="","",'アンケート記入用'!R98)</f>
      </c>
      <c r="BX3" s="390">
        <f>IF('アンケート記入用'!R100="","",'アンケート記入用'!R100)</f>
      </c>
      <c r="BY3" s="390">
        <f>IF('アンケート記入用'!R102="","",'アンケート記入用'!R102)</f>
      </c>
      <c r="BZ3" s="390">
        <f>IF('アンケート記入用'!R104="","",'アンケート記入用'!R104)</f>
      </c>
      <c r="CA3" s="390">
        <f>IF('アンケート記入用'!R106="","",'アンケート記入用'!R106)</f>
      </c>
      <c r="CB3" s="390">
        <f>IF('アンケート記入用'!R108="","",'アンケート記入用'!R108)</f>
      </c>
      <c r="CC3" s="390">
        <f>IF('アンケート記入用'!R110="","",'アンケート記入用'!R110)</f>
      </c>
      <c r="CD3" s="390">
        <f>IF('アンケート記入用'!R112="","",'アンケート記入用'!R112)</f>
      </c>
      <c r="CE3" s="390">
        <f>IF('アンケート記入用'!R114="","",'アンケート記入用'!R114)</f>
      </c>
      <c r="CF3" s="392">
        <f>IF('アンケート記入用'!R116="","",'アンケート記入用'!R116)</f>
      </c>
      <c r="CG3" s="390">
        <f>IF('アンケート記入用'!R118="","",'アンケート記入用'!R118)</f>
      </c>
      <c r="CH3" s="389">
        <f>IF('アンケート記入用'!V82="","",'アンケート記入用'!V82)</f>
      </c>
      <c r="CI3" s="395">
        <f>IF('アンケート記入用'!V84="","",'アンケート記入用'!V84)</f>
      </c>
      <c r="CJ3" s="395">
        <f>IF('アンケート記入用'!V86="","",'アンケート記入用'!V86)</f>
      </c>
      <c r="CK3" s="395">
        <f>IF('アンケート記入用'!V87="","",'アンケート記入用'!V87)</f>
      </c>
      <c r="CL3" s="395">
        <f>IF('アンケート記入用'!V88="","",'アンケート記入用'!V88)</f>
      </c>
      <c r="CM3" s="395">
        <f>IF('アンケート記入用'!V90="","",'アンケート記入用'!V90)</f>
      </c>
      <c r="CN3" s="389">
        <f>IF('アンケート記入用'!V92="","",'アンケート記入用'!V92)</f>
      </c>
      <c r="CO3" s="391">
        <f>IF('アンケート記入用'!V94="","",'アンケート記入用'!V94)</f>
      </c>
      <c r="CP3" s="391">
        <f>IF('アンケート記入用'!V96="","",'アンケート記入用'!V96)</f>
      </c>
      <c r="CQ3" s="391">
        <f>IF('アンケート記入用'!V98="","",'アンケート記入用'!V98)</f>
      </c>
      <c r="CR3" s="395">
        <f>IF('アンケート記入用'!V100="","",'アンケート記入用'!V100)</f>
      </c>
      <c r="CS3" s="395">
        <f>IF('アンケート記入用'!V102="","",'アンケート記入用'!V102)</f>
      </c>
      <c r="CT3" s="395">
        <f>IF('アンケート記入用'!V104="","",'アンケート記入用'!V104)</f>
      </c>
      <c r="CU3" s="395">
        <f>IF('アンケート記入用'!V106="","",'アンケート記入用'!V106)</f>
      </c>
      <c r="CV3" s="395">
        <f>IF('アンケート記入用'!V108="","",'アンケート記入用'!V108)</f>
      </c>
      <c r="CW3" s="395">
        <f>IF('アンケート記入用'!V110="","",'アンケート記入用'!V110)</f>
      </c>
      <c r="CX3" s="395">
        <f>IF('アンケート記入用'!V112="","",'アンケート記入用'!V112)</f>
      </c>
      <c r="CY3" s="395">
        <f>IF('アンケート記入用'!V114="","",'アンケート記入用'!V114)</f>
      </c>
      <c r="CZ3" s="396">
        <f>IF('アンケート記入用'!V116="","",'アンケート記入用'!V116)</f>
      </c>
      <c r="DA3" s="395">
        <f>IF('アンケート記入用'!V118="","",'アンケート記入用'!V118)</f>
      </c>
      <c r="DB3" s="389">
        <f>IF('アンケート記入用'!Z82="","",'アンケート記入用'!Z82)</f>
      </c>
      <c r="DC3" s="399">
        <f>IF('アンケート記入用'!Z84="","",'アンケート記入用'!Z84)</f>
      </c>
      <c r="DD3" s="399">
        <f>IF('アンケート記入用'!Z86="","",'アンケート記入用'!Z86)</f>
      </c>
      <c r="DE3" s="399">
        <f>IF('アンケート記入用'!Z87="","",'アンケート記入用'!Z87)</f>
      </c>
      <c r="DF3" s="399">
        <f>IF('アンケート記入用'!Z88="","",'アンケート記入用'!Z88)</f>
      </c>
      <c r="DG3" s="399">
        <f>IF('アンケート記入用'!Z90="","",'アンケート記入用'!Z90)</f>
      </c>
      <c r="DH3" s="389">
        <f>IF('アンケート記入用'!Z92="","",'アンケート記入用'!Z92)</f>
      </c>
      <c r="DI3" s="391">
        <f>IF('アンケート記入用'!Z94="","",'アンケート記入用'!Z94)</f>
      </c>
      <c r="DJ3" s="391">
        <f>IF('アンケート記入用'!Z96="","",'アンケート記入用'!Z96)</f>
      </c>
      <c r="DK3" s="391">
        <f>IF('アンケート記入用'!Z98="","",'アンケート記入用'!Z98)</f>
      </c>
      <c r="DL3" s="399">
        <f>IF('アンケート記入用'!Z100="","",'アンケート記入用'!Z100)</f>
      </c>
      <c r="DM3" s="399">
        <f>IF('アンケート記入用'!Z102="","",'アンケート記入用'!Z102)</f>
      </c>
      <c r="DN3" s="399">
        <f>IF('アンケート記入用'!Z104="","",'アンケート記入用'!Z104)</f>
      </c>
      <c r="DO3" s="399">
        <f>IF('アンケート記入用'!Z106="","",'アンケート記入用'!Z106)</f>
      </c>
      <c r="DP3" s="399">
        <f>IF('アンケート記入用'!Z108="","",'アンケート記入用'!Z108)</f>
      </c>
      <c r="DQ3" s="399">
        <f>IF('アンケート記入用'!Z110="","",'アンケート記入用'!Z110)</f>
      </c>
      <c r="DR3" s="399">
        <f>IF('アンケート記入用'!Z112="","",'アンケート記入用'!Z112)</f>
      </c>
      <c r="DS3" s="399">
        <f>IF('アンケート記入用'!Z114="","",'アンケート記入用'!Z114)</f>
      </c>
      <c r="DT3" s="400">
        <f>IF('アンケート記入用'!Z116="","",'アンケート記入用'!Z116)</f>
      </c>
      <c r="DU3" s="399">
        <f>IF('アンケート記入用'!Z118="","",'アンケート記入用'!Z118)</f>
      </c>
      <c r="DV3" s="389">
        <f>IF('アンケート記入用'!AD82="","",'アンケート記入用'!AD82)</f>
      </c>
      <c r="DW3" s="404">
        <f>IF('アンケート記入用'!AD84="","",'アンケート記入用'!AD84)</f>
      </c>
      <c r="DX3" s="404">
        <f>IF('アンケート記入用'!AD86="","",'アンケート記入用'!AD86)</f>
      </c>
      <c r="DY3" s="404">
        <f>IF('アンケート記入用'!AD87="","",'アンケート記入用'!AD87)</f>
      </c>
      <c r="DZ3" s="404">
        <f>IF('アンケート記入用'!AD88="","",'アンケート記入用'!AD88)</f>
      </c>
      <c r="EA3" s="404">
        <f>IF('アンケート記入用'!AD90="","",'アンケート記入用'!AD90)</f>
      </c>
      <c r="EB3" s="389">
        <f>IF('アンケート記入用'!AD92="","",'アンケート記入用'!AD92)</f>
      </c>
      <c r="EC3" s="391">
        <f>IF('アンケート記入用'!AD94="","",'アンケート記入用'!AD94)</f>
      </c>
      <c r="ED3" s="391">
        <f>IF('アンケート記入用'!AD96="","",'アンケート記入用'!AD96)</f>
      </c>
      <c r="EE3" s="391">
        <f>IF('アンケート記入用'!AD98="","",'アンケート記入用'!AD98)</f>
      </c>
      <c r="EF3" s="404">
        <f>IF('アンケート記入用'!AD100="","",'アンケート記入用'!AD100)</f>
      </c>
      <c r="EG3" s="404">
        <f>IF('アンケート記入用'!AD102="","",'アンケート記入用'!AD102)</f>
      </c>
      <c r="EH3" s="404">
        <f>IF('アンケート記入用'!AD104="","",'アンケート記入用'!AD104)</f>
      </c>
      <c r="EI3" s="404">
        <f>IF('アンケート記入用'!AD106="","",'アンケート記入用'!AD106)</f>
      </c>
      <c r="EJ3" s="404">
        <f>IF('アンケート記入用'!AD108="","",'アンケート記入用'!AD108)</f>
      </c>
      <c r="EK3" s="404">
        <f>IF('アンケート記入用'!AD110="","",'アンケート記入用'!AD110)</f>
      </c>
      <c r="EL3" s="404">
        <f>IF('アンケート記入用'!AD112="","",'アンケート記入用'!AD112)</f>
      </c>
      <c r="EM3" s="404">
        <f>IF('アンケート記入用'!AD114="","",'アンケート記入用'!AD114)</f>
      </c>
      <c r="EN3" s="405">
        <f>IF('アンケート記入用'!AD116="","",'アンケート記入用'!AD116)</f>
      </c>
      <c r="EO3" s="404">
        <f>IF('アンケート記入用'!AD118="","",'アンケート記入用'!AD118)</f>
      </c>
    </row>
  </sheetData>
  <sheetProtection/>
  <conditionalFormatting sqref="A3:BM3">
    <cfRule type="expression" priority="6" dxfId="2">
      <formula>CELL("row")=ROW()</formula>
    </cfRule>
  </conditionalFormatting>
  <conditionalFormatting sqref="BN3:CG3">
    <cfRule type="expression" priority="4" dxfId="2">
      <formula>CELL("row")=ROW()</formula>
    </cfRule>
  </conditionalFormatting>
  <conditionalFormatting sqref="CH3:DA3">
    <cfRule type="expression" priority="3" dxfId="2">
      <formula>CELL("row")=ROW()</formula>
    </cfRule>
  </conditionalFormatting>
  <conditionalFormatting sqref="DB3:DU3">
    <cfRule type="expression" priority="2" dxfId="2">
      <formula>CELL("row")=ROW()</formula>
    </cfRule>
  </conditionalFormatting>
  <conditionalFormatting sqref="DV3:EO3">
    <cfRule type="expression" priority="1" dxfId="2">
      <formula>CELL("row")=ROW()</formula>
    </cfRule>
  </conditionalFormatting>
  <printOptions/>
  <pageMargins left="0.7" right="0.7" top="0.75" bottom="0.75" header="0.3" footer="0.3"/>
  <pageSetup horizontalDpi="600" verticalDpi="600" orientation="portrait" paperSize="9" r:id="rId2"/>
  <tableParts>
    <tablePart r:id="rId1"/>
  </tableParts>
</worksheet>
</file>

<file path=xl/worksheets/sheet7.xml><?xml version="1.0" encoding="utf-8"?>
<worksheet xmlns="http://schemas.openxmlformats.org/spreadsheetml/2006/main" xmlns:r="http://schemas.openxmlformats.org/officeDocument/2006/relationships">
  <dimension ref="A1:FP9"/>
  <sheetViews>
    <sheetView zoomScalePageLayoutView="0" workbookViewId="0" topLeftCell="DW1">
      <selection activeCell="EL7" sqref="EL7"/>
    </sheetView>
  </sheetViews>
  <sheetFormatPr defaultColWidth="9.00390625" defaultRowHeight="13.5"/>
  <cols>
    <col min="1" max="1" width="2.00390625" style="0" customWidth="1"/>
    <col min="2" max="2" width="2.50390625" style="230" customWidth="1"/>
    <col min="3" max="3" width="5.00390625" style="0" customWidth="1"/>
    <col min="4" max="4" width="13.625" style="0" customWidth="1"/>
    <col min="5" max="5" width="15.625" style="0" customWidth="1"/>
    <col min="6" max="6" width="23.375" style="0" customWidth="1"/>
    <col min="7" max="7" width="4.00390625" style="0" customWidth="1"/>
    <col min="8" max="10" width="4.625" style="231" customWidth="1"/>
    <col min="11" max="13" width="6.625" style="231" customWidth="1"/>
    <col min="14" max="14" width="11.375" style="231" customWidth="1"/>
    <col min="15" max="15" width="6.625" style="231" customWidth="1"/>
    <col min="16" max="16" width="14.00390625" style="231" customWidth="1"/>
    <col min="17" max="21" width="5.25390625" style="231" customWidth="1"/>
    <col min="22" max="31" width="5.75390625" style="0" customWidth="1"/>
    <col min="32" max="38" width="3.625" style="0" customWidth="1"/>
    <col min="39" max="40" width="7.875" style="0" customWidth="1"/>
    <col min="41" max="46" width="5.75390625" style="0" customWidth="1"/>
    <col min="47" max="47" width="8.125" style="0" customWidth="1"/>
    <col min="48" max="48" width="16.50390625" style="0" customWidth="1"/>
    <col min="49" max="49" width="10.50390625" style="0" customWidth="1"/>
    <col min="50" max="50" width="12.125" style="0" customWidth="1"/>
    <col min="51" max="51" width="7.375" style="0" customWidth="1"/>
    <col min="52" max="52" width="11.125" style="0" customWidth="1"/>
    <col min="53" max="54" width="5.625" style="0" customWidth="1"/>
    <col min="55" max="57" width="8.625" style="0" customWidth="1"/>
    <col min="58" max="58" width="5.625" style="0" customWidth="1"/>
    <col min="59" max="59" width="11.00390625" style="0" customWidth="1"/>
    <col min="60" max="60" width="5.625" style="0" customWidth="1"/>
    <col min="61" max="61" width="15.125" style="0" customWidth="1"/>
    <col min="62" max="66" width="6.625" style="0" customWidth="1"/>
    <col min="67" max="67" width="13.25390625" style="0" customWidth="1"/>
    <col min="68" max="68" width="9.125" style="0" customWidth="1"/>
    <col min="69" max="69" width="8.375" style="0" customWidth="1"/>
    <col min="70" max="70" width="6.875" style="0" customWidth="1"/>
    <col min="71" max="71" width="7.75390625" style="0" customWidth="1"/>
    <col min="72" max="72" width="8.375" style="0" customWidth="1"/>
    <col min="73" max="73" width="8.00390625" style="0" customWidth="1"/>
    <col min="74" max="74" width="7.50390625" style="0" customWidth="1"/>
    <col min="75" max="75" width="8.625" style="0" customWidth="1"/>
    <col min="76" max="76" width="8.00390625" style="0" customWidth="1"/>
    <col min="77" max="77" width="8.125" style="0" customWidth="1"/>
    <col min="78" max="78" width="6.875" style="0" customWidth="1"/>
    <col min="79" max="79" width="8.125" style="0" customWidth="1"/>
    <col min="80" max="80" width="8.50390625" style="0" customWidth="1"/>
    <col min="81" max="81" width="7.50390625" style="0" customWidth="1"/>
    <col min="82" max="82" width="8.375" style="0" customWidth="1"/>
    <col min="83" max="90" width="7.75390625" style="0" customWidth="1"/>
    <col min="91" max="91" width="11.50390625" style="0" customWidth="1"/>
    <col min="92" max="92" width="13.875" style="0" customWidth="1"/>
    <col min="93" max="101" width="10.125" style="0" customWidth="1"/>
    <col min="102" max="102" width="5.625" style="0" customWidth="1"/>
    <col min="103" max="103" width="7.625" style="0" customWidth="1"/>
    <col min="104" max="104" width="13.25390625" style="0" customWidth="1"/>
    <col min="105" max="105" width="5.625" style="0" customWidth="1"/>
    <col min="106" max="113" width="5.75390625" style="0" customWidth="1"/>
    <col min="114" max="150" width="9.125" style="231" customWidth="1"/>
    <col min="151" max="151" width="11.50390625" style="231" customWidth="1"/>
    <col min="152" max="167" width="11.25390625" style="231" customWidth="1"/>
    <col min="168" max="168" width="12.875" style="231" customWidth="1"/>
    <col min="169" max="169" width="13.75390625" style="231" customWidth="1"/>
    <col min="170" max="170" width="15.125" style="231" customWidth="1"/>
    <col min="171" max="171" width="40.875" style="231" bestFit="1" customWidth="1"/>
    <col min="172" max="172" width="37.75390625" style="0" customWidth="1"/>
  </cols>
  <sheetData>
    <row r="1" spans="1:172" ht="13.5" customHeight="1">
      <c r="A1" s="1238" t="s">
        <v>555</v>
      </c>
      <c r="B1" s="1241"/>
      <c r="C1" s="1244" t="s">
        <v>510</v>
      </c>
      <c r="D1" s="1244" t="s">
        <v>556</v>
      </c>
      <c r="E1" s="1247" t="s">
        <v>628</v>
      </c>
      <c r="F1" s="1254" t="s">
        <v>557</v>
      </c>
      <c r="G1" s="1251" t="s">
        <v>627</v>
      </c>
      <c r="H1" s="1228" t="s">
        <v>630</v>
      </c>
      <c r="I1" s="1229"/>
      <c r="J1" s="1229"/>
      <c r="K1" s="1229"/>
      <c r="L1" s="1229"/>
      <c r="M1" s="1229"/>
      <c r="N1" s="1229"/>
      <c r="O1" s="1229"/>
      <c r="P1" s="1229"/>
      <c r="Q1" s="1229"/>
      <c r="R1" s="1229"/>
      <c r="S1" s="1229"/>
      <c r="T1" s="1229"/>
      <c r="U1" s="1229"/>
      <c r="V1" s="1210" t="s">
        <v>635</v>
      </c>
      <c r="W1" s="1211"/>
      <c r="X1" s="1211"/>
      <c r="Y1" s="1211"/>
      <c r="Z1" s="1211"/>
      <c r="AA1" s="1211"/>
      <c r="AB1" s="1211"/>
      <c r="AC1" s="1211"/>
      <c r="AD1" s="1211"/>
      <c r="AE1" s="1211"/>
      <c r="AF1" s="1211"/>
      <c r="AG1" s="1211"/>
      <c r="AH1" s="1211"/>
      <c r="AI1" s="1211"/>
      <c r="AJ1" s="1211"/>
      <c r="AK1" s="1211"/>
      <c r="AL1" s="1211"/>
      <c r="AM1" s="1211"/>
      <c r="AN1" s="1211"/>
      <c r="AO1" s="1211"/>
      <c r="AP1" s="1211"/>
      <c r="AQ1" s="1211"/>
      <c r="AR1" s="1211"/>
      <c r="AS1" s="1211"/>
      <c r="AT1" s="1211"/>
      <c r="AU1" s="1211"/>
      <c r="AV1" s="1211"/>
      <c r="AW1" s="1211"/>
      <c r="AX1" s="1211"/>
      <c r="AY1" s="1211"/>
      <c r="AZ1" s="1211"/>
      <c r="BA1" s="1211"/>
      <c r="BB1" s="1211"/>
      <c r="BC1" s="1211"/>
      <c r="BD1" s="1211"/>
      <c r="BE1" s="1211"/>
      <c r="BF1" s="1211"/>
      <c r="BG1" s="1211"/>
      <c r="BH1" s="1211"/>
      <c r="BI1" s="1211"/>
      <c r="BJ1" s="1211"/>
      <c r="BK1" s="1211"/>
      <c r="BL1" s="1211"/>
      <c r="BM1" s="1211"/>
      <c r="BN1" s="1211"/>
      <c r="BO1" s="1211"/>
      <c r="BP1" s="1211"/>
      <c r="BQ1" s="1211"/>
      <c r="BR1" s="1211"/>
      <c r="BS1" s="1211"/>
      <c r="BT1" s="1211"/>
      <c r="BU1" s="1211"/>
      <c r="BV1" s="1211"/>
      <c r="BW1" s="1211"/>
      <c r="BX1" s="1211"/>
      <c r="BY1" s="1211"/>
      <c r="BZ1" s="1211"/>
      <c r="CA1" s="1211"/>
      <c r="CB1" s="1211"/>
      <c r="CC1" s="1211"/>
      <c r="CD1" s="1211"/>
      <c r="CE1" s="1211"/>
      <c r="CF1" s="1211"/>
      <c r="CG1" s="1211"/>
      <c r="CH1" s="1211"/>
      <c r="CI1" s="1211"/>
      <c r="CJ1" s="1211"/>
      <c r="CK1" s="1211"/>
      <c r="CL1" s="1211"/>
      <c r="CM1" s="1211"/>
      <c r="CN1" s="1211"/>
      <c r="CO1" s="1211"/>
      <c r="CP1" s="1211"/>
      <c r="CQ1" s="1211"/>
      <c r="CR1" s="1211"/>
      <c r="CS1" s="1211"/>
      <c r="CT1" s="1211"/>
      <c r="CU1" s="1211"/>
      <c r="CV1" s="1211"/>
      <c r="CW1" s="1211"/>
      <c r="CX1" s="1211"/>
      <c r="CY1" s="1211"/>
      <c r="CZ1" s="1211"/>
      <c r="DA1" s="1211"/>
      <c r="DB1" s="1211"/>
      <c r="DC1" s="1211"/>
      <c r="DD1" s="1211"/>
      <c r="DE1" s="1211"/>
      <c r="DF1" s="1211"/>
      <c r="DG1" s="1211"/>
      <c r="DH1" s="1211"/>
      <c r="DI1" s="1211"/>
      <c r="DJ1" s="1211"/>
      <c r="DK1" s="1211"/>
      <c r="DL1" s="1211"/>
      <c r="DM1" s="1211"/>
      <c r="DN1" s="1211"/>
      <c r="DO1" s="1211"/>
      <c r="DP1" s="1211"/>
      <c r="DQ1" s="1211"/>
      <c r="DR1" s="1211"/>
      <c r="DS1" s="1211"/>
      <c r="DT1" s="1211"/>
      <c r="DU1" s="1211"/>
      <c r="DV1" s="1211"/>
      <c r="DW1" s="1211"/>
      <c r="DX1" s="1211"/>
      <c r="DY1" s="1211"/>
      <c r="DZ1" s="1211"/>
      <c r="EA1" s="1211"/>
      <c r="EB1" s="1211"/>
      <c r="EC1" s="1211"/>
      <c r="ED1" s="1211"/>
      <c r="EE1" s="1211"/>
      <c r="EF1" s="1211"/>
      <c r="EG1" s="1211"/>
      <c r="EH1" s="1211"/>
      <c r="EI1" s="1211"/>
      <c r="EJ1" s="1211"/>
      <c r="EK1" s="1211"/>
      <c r="EL1" s="1211"/>
      <c r="EM1" s="1211"/>
      <c r="EN1" s="1211"/>
      <c r="EO1" s="1211"/>
      <c r="EP1" s="1211"/>
      <c r="EQ1" s="1211"/>
      <c r="ER1" s="1211"/>
      <c r="ES1" s="1211"/>
      <c r="ET1" s="1211"/>
      <c r="EU1" s="1211"/>
      <c r="EV1" s="1211"/>
      <c r="EW1" s="1210" t="s">
        <v>860</v>
      </c>
      <c r="EX1" s="1211"/>
      <c r="EY1" s="1211"/>
      <c r="EZ1" s="1211"/>
      <c r="FA1" s="1211"/>
      <c r="FB1" s="1211"/>
      <c r="FC1" s="1211"/>
      <c r="FD1" s="1211"/>
      <c r="FE1" s="1211"/>
      <c r="FF1" s="1211"/>
      <c r="FG1" s="1211"/>
      <c r="FH1" s="1211"/>
      <c r="FI1" s="1211"/>
      <c r="FJ1" s="1211"/>
      <c r="FK1" s="1211"/>
      <c r="FL1" s="1211"/>
      <c r="FM1" s="1211"/>
      <c r="FN1" s="1212"/>
      <c r="FO1" s="413" t="s">
        <v>1199</v>
      </c>
      <c r="FP1" s="1235" t="s">
        <v>625</v>
      </c>
    </row>
    <row r="2" spans="1:172" ht="13.5" customHeight="1">
      <c r="A2" s="1239"/>
      <c r="B2" s="1242"/>
      <c r="C2" s="1245"/>
      <c r="D2" s="1245"/>
      <c r="E2" s="1248"/>
      <c r="F2" s="1255"/>
      <c r="G2" s="1252"/>
      <c r="H2" s="1231" t="s">
        <v>1212</v>
      </c>
      <c r="I2" s="1232"/>
      <c r="J2" s="1232"/>
      <c r="K2" s="1232"/>
      <c r="L2" s="1232"/>
      <c r="M2" s="1232"/>
      <c r="N2" s="1232"/>
      <c r="O2" s="1232"/>
      <c r="P2" s="1232"/>
      <c r="Q2" s="1232"/>
      <c r="R2" s="1232"/>
      <c r="S2" s="1232"/>
      <c r="T2" s="1232"/>
      <c r="U2" s="1232"/>
      <c r="V2" s="1234" t="s">
        <v>1133</v>
      </c>
      <c r="W2" s="1234"/>
      <c r="X2" s="1234"/>
      <c r="Y2" s="1234"/>
      <c r="Z2" s="1234"/>
      <c r="AA2" s="1234"/>
      <c r="AB2" s="1234"/>
      <c r="AC2" s="1234"/>
      <c r="AD2" s="1234"/>
      <c r="AE2" s="1234"/>
      <c r="AF2" s="1234"/>
      <c r="AG2" s="1234"/>
      <c r="AH2" s="1234"/>
      <c r="AI2" s="1234"/>
      <c r="AJ2" s="1234"/>
      <c r="AK2" s="1234"/>
      <c r="AL2" s="1234"/>
      <c r="AM2" s="1218" t="s">
        <v>1132</v>
      </c>
      <c r="AN2" s="1219"/>
      <c r="AO2" s="1219"/>
      <c r="AP2" s="1219"/>
      <c r="AQ2" s="1219"/>
      <c r="AR2" s="1219"/>
      <c r="AS2" s="1219"/>
      <c r="AT2" s="1219"/>
      <c r="AU2" s="1219"/>
      <c r="AV2" s="1219"/>
      <c r="AW2" s="1219"/>
      <c r="AX2" s="1219"/>
      <c r="AY2" s="1219"/>
      <c r="AZ2" s="1219"/>
      <c r="BA2" s="1219"/>
      <c r="BB2" s="1219"/>
      <c r="BC2" s="1219"/>
      <c r="BD2" s="1219"/>
      <c r="BE2" s="1219"/>
      <c r="BF2" s="1219"/>
      <c r="BG2" s="1219"/>
      <c r="BH2" s="1219"/>
      <c r="BI2" s="1219"/>
      <c r="BJ2" s="1219"/>
      <c r="BK2" s="1219"/>
      <c r="BL2" s="1219"/>
      <c r="BM2" s="1219"/>
      <c r="BN2" s="1219"/>
      <c r="BO2" s="1219"/>
      <c r="BP2" s="1219"/>
      <c r="BQ2" s="1219"/>
      <c r="BR2" s="1219"/>
      <c r="BS2" s="1219"/>
      <c r="BT2" s="1219"/>
      <c r="BU2" s="1219"/>
      <c r="BV2" s="1219"/>
      <c r="BW2" s="1219"/>
      <c r="BX2" s="1219"/>
      <c r="BY2" s="1219"/>
      <c r="BZ2" s="1219"/>
      <c r="CA2" s="1219"/>
      <c r="CB2" s="1219"/>
      <c r="CC2" s="1219"/>
      <c r="CD2" s="1219"/>
      <c r="CE2" s="1219"/>
      <c r="CF2" s="1219"/>
      <c r="CG2" s="1219"/>
      <c r="CH2" s="1219"/>
      <c r="CI2" s="1219"/>
      <c r="CJ2" s="1219"/>
      <c r="CK2" s="1219"/>
      <c r="CL2" s="1219"/>
      <c r="CM2" s="1219"/>
      <c r="CN2" s="1219"/>
      <c r="CO2" s="1219"/>
      <c r="CP2" s="1219"/>
      <c r="CQ2" s="1219"/>
      <c r="CR2" s="1219"/>
      <c r="CS2" s="1219"/>
      <c r="CT2" s="1219"/>
      <c r="CU2" s="1219"/>
      <c r="CV2" s="1219"/>
      <c r="CW2" s="1219"/>
      <c r="CX2" s="1219"/>
      <c r="CY2" s="1219"/>
      <c r="CZ2" s="1219"/>
      <c r="DA2" s="1220"/>
      <c r="DB2" s="1218" t="s">
        <v>1134</v>
      </c>
      <c r="DC2" s="1219"/>
      <c r="DD2" s="1219"/>
      <c r="DE2" s="1219"/>
      <c r="DF2" s="1219"/>
      <c r="DG2" s="1219"/>
      <c r="DH2" s="1219"/>
      <c r="DI2" s="1219"/>
      <c r="DJ2" s="1219"/>
      <c r="DK2" s="1220"/>
      <c r="DL2" s="1218" t="s">
        <v>1137</v>
      </c>
      <c r="DM2" s="1219"/>
      <c r="DN2" s="1219"/>
      <c r="DO2" s="1219"/>
      <c r="DP2" s="1219"/>
      <c r="DQ2" s="1219"/>
      <c r="DR2" s="1219"/>
      <c r="DS2" s="1219"/>
      <c r="DT2" s="1219"/>
      <c r="DU2" s="1219"/>
      <c r="DV2" s="1219"/>
      <c r="DW2" s="1219"/>
      <c r="DX2" s="1219"/>
      <c r="DY2" s="1219"/>
      <c r="DZ2" s="1219"/>
      <c r="EA2" s="1219"/>
      <c r="EB2" s="1219"/>
      <c r="EC2" s="1219"/>
      <c r="ED2" s="1219"/>
      <c r="EE2" s="1219"/>
      <c r="EF2" s="1219"/>
      <c r="EG2" s="1220"/>
      <c r="EH2" s="1218" t="s">
        <v>1172</v>
      </c>
      <c r="EI2" s="1219"/>
      <c r="EJ2" s="1219"/>
      <c r="EK2" s="1219"/>
      <c r="EL2" s="1219"/>
      <c r="EM2" s="1219"/>
      <c r="EN2" s="1219"/>
      <c r="EO2" s="1219"/>
      <c r="EP2" s="1219"/>
      <c r="EQ2" s="1219"/>
      <c r="ER2" s="1219"/>
      <c r="ES2" s="1219"/>
      <c r="ET2" s="1219"/>
      <c r="EU2" s="1219"/>
      <c r="EV2" s="1220"/>
      <c r="EW2" s="1218" t="s">
        <v>1201</v>
      </c>
      <c r="EX2" s="1219"/>
      <c r="EY2" s="1219"/>
      <c r="EZ2" s="1219"/>
      <c r="FA2" s="1219"/>
      <c r="FB2" s="1219"/>
      <c r="FC2" s="1219"/>
      <c r="FD2" s="1220"/>
      <c r="FE2" s="1218" t="s">
        <v>1202</v>
      </c>
      <c r="FF2" s="1219"/>
      <c r="FG2" s="1219"/>
      <c r="FH2" s="1220"/>
      <c r="FI2" s="1218" t="s">
        <v>1203</v>
      </c>
      <c r="FJ2" s="1219"/>
      <c r="FK2" s="1219"/>
      <c r="FL2" s="1219"/>
      <c r="FM2" s="1219"/>
      <c r="FN2" s="1220"/>
      <c r="FO2" s="1213" t="s">
        <v>1200</v>
      </c>
      <c r="FP2" s="1236"/>
    </row>
    <row r="3" spans="1:172" ht="13.5" customHeight="1">
      <c r="A3" s="1239"/>
      <c r="B3" s="1242"/>
      <c r="C3" s="1245"/>
      <c r="D3" s="1245"/>
      <c r="E3" s="1249"/>
      <c r="F3" s="1255"/>
      <c r="G3" s="1252"/>
      <c r="H3" s="1230" t="s">
        <v>629</v>
      </c>
      <c r="I3" s="1227"/>
      <c r="J3" s="1217"/>
      <c r="K3" s="1216" t="s">
        <v>631</v>
      </c>
      <c r="L3" s="1217"/>
      <c r="M3" s="1216" t="s">
        <v>632</v>
      </c>
      <c r="N3" s="1227"/>
      <c r="O3" s="1227"/>
      <c r="P3" s="1217"/>
      <c r="Q3" s="1216" t="s">
        <v>1072</v>
      </c>
      <c r="R3" s="1227"/>
      <c r="S3" s="1227"/>
      <c r="T3" s="1227"/>
      <c r="U3" s="1217"/>
      <c r="V3" s="1257" t="s">
        <v>636</v>
      </c>
      <c r="W3" s="1257"/>
      <c r="X3" s="1257"/>
      <c r="Y3" s="1257"/>
      <c r="Z3" s="1257"/>
      <c r="AA3" s="1257"/>
      <c r="AB3" s="1257"/>
      <c r="AC3" s="1257"/>
      <c r="AD3" s="1257"/>
      <c r="AE3" s="1257"/>
      <c r="AF3" s="1257" t="s">
        <v>615</v>
      </c>
      <c r="AG3" s="1257"/>
      <c r="AH3" s="1257"/>
      <c r="AI3" s="1257"/>
      <c r="AJ3" s="1257"/>
      <c r="AK3" s="1257"/>
      <c r="AL3" s="1257"/>
      <c r="AM3" s="1258" t="s">
        <v>637</v>
      </c>
      <c r="AN3" s="1259"/>
      <c r="AO3" s="1260" t="s">
        <v>620</v>
      </c>
      <c r="AP3" s="1260"/>
      <c r="AQ3" s="1260"/>
      <c r="AR3" s="1260"/>
      <c r="AS3" s="1260"/>
      <c r="AT3" s="1260"/>
      <c r="AU3" s="1219" t="s">
        <v>1075</v>
      </c>
      <c r="AV3" s="1219"/>
      <c r="AW3" s="1219"/>
      <c r="AX3" s="1219"/>
      <c r="AY3" s="1219"/>
      <c r="AZ3" s="1219"/>
      <c r="BA3" s="1265" t="s">
        <v>656</v>
      </c>
      <c r="BB3" s="1266"/>
      <c r="BC3" s="1266"/>
      <c r="BD3" s="1266"/>
      <c r="BE3" s="1267"/>
      <c r="BF3" s="1233" t="s">
        <v>1083</v>
      </c>
      <c r="BG3" s="1233"/>
      <c r="BH3" s="1233"/>
      <c r="BI3" s="1233"/>
      <c r="BJ3" s="1261" t="s">
        <v>1085</v>
      </c>
      <c r="BK3" s="1261"/>
      <c r="BL3" s="1261"/>
      <c r="BM3" s="1216" t="s">
        <v>1087</v>
      </c>
      <c r="BN3" s="1227"/>
      <c r="BO3" s="1227"/>
      <c r="BP3" s="1224" t="s">
        <v>1090</v>
      </c>
      <c r="BQ3" s="1225"/>
      <c r="BR3" s="1225"/>
      <c r="BS3" s="1226"/>
      <c r="BT3" s="1224" t="s">
        <v>1095</v>
      </c>
      <c r="BU3" s="1225"/>
      <c r="BV3" s="1225"/>
      <c r="BW3" s="1225"/>
      <c r="BX3" s="1225"/>
      <c r="BY3" s="1226"/>
      <c r="BZ3" s="1224" t="s">
        <v>1103</v>
      </c>
      <c r="CA3" s="1226"/>
      <c r="CB3" s="1224" t="s">
        <v>1106</v>
      </c>
      <c r="CC3" s="1225"/>
      <c r="CD3" s="1225"/>
      <c r="CE3" s="1225"/>
      <c r="CF3" s="1226"/>
      <c r="CG3" s="1224" t="s">
        <v>1111</v>
      </c>
      <c r="CH3" s="1225"/>
      <c r="CI3" s="1225"/>
      <c r="CJ3" s="1225"/>
      <c r="CK3" s="1225"/>
      <c r="CL3" s="1226"/>
      <c r="CM3" s="1224" t="s">
        <v>1115</v>
      </c>
      <c r="CN3" s="1226"/>
      <c r="CO3" s="1224" t="s">
        <v>1120</v>
      </c>
      <c r="CP3" s="1225"/>
      <c r="CQ3" s="1225"/>
      <c r="CR3" s="1226"/>
      <c r="CS3" s="1224" t="s">
        <v>1121</v>
      </c>
      <c r="CT3" s="1225"/>
      <c r="CU3" s="1225"/>
      <c r="CV3" s="1225"/>
      <c r="CW3" s="1226"/>
      <c r="CX3" s="1227" t="s">
        <v>1125</v>
      </c>
      <c r="CY3" s="1227"/>
      <c r="CZ3" s="1227"/>
      <c r="DA3" s="1227"/>
      <c r="DB3" s="1216" t="s">
        <v>1135</v>
      </c>
      <c r="DC3" s="1227"/>
      <c r="DD3" s="1227"/>
      <c r="DE3" s="1217"/>
      <c r="DF3" s="1262" t="s">
        <v>1211</v>
      </c>
      <c r="DG3" s="1263"/>
      <c r="DH3" s="1263"/>
      <c r="DI3" s="1264"/>
      <c r="DJ3" s="1221" t="s">
        <v>1136</v>
      </c>
      <c r="DK3" s="1223"/>
      <c r="DL3" s="1221" t="s">
        <v>1138</v>
      </c>
      <c r="DM3" s="1223"/>
      <c r="DN3" s="1221" t="s">
        <v>1142</v>
      </c>
      <c r="DO3" s="1222"/>
      <c r="DP3" s="1222"/>
      <c r="DQ3" s="1223"/>
      <c r="DR3" s="1221" t="s">
        <v>1143</v>
      </c>
      <c r="DS3" s="1222"/>
      <c r="DT3" s="1222"/>
      <c r="DU3" s="1223"/>
      <c r="DV3" s="1221" t="s">
        <v>1148</v>
      </c>
      <c r="DW3" s="1223"/>
      <c r="DX3" s="1221" t="s">
        <v>1151</v>
      </c>
      <c r="DY3" s="1223"/>
      <c r="DZ3" s="1221" t="s">
        <v>1152</v>
      </c>
      <c r="EA3" s="1222"/>
      <c r="EB3" s="1222"/>
      <c r="EC3" s="1223"/>
      <c r="ED3" s="1221" t="s">
        <v>1153</v>
      </c>
      <c r="EE3" s="1222"/>
      <c r="EF3" s="1222"/>
      <c r="EG3" s="1223"/>
      <c r="EH3" s="1221" t="s">
        <v>1161</v>
      </c>
      <c r="EI3" s="1223"/>
      <c r="EJ3" s="1221" t="s">
        <v>1162</v>
      </c>
      <c r="EK3" s="1222"/>
      <c r="EL3" s="1222"/>
      <c r="EM3" s="1222"/>
      <c r="EN3" s="1222"/>
      <c r="EO3" s="1222"/>
      <c r="EP3" s="1223"/>
      <c r="EQ3" s="1221" t="s">
        <v>1168</v>
      </c>
      <c r="ER3" s="1222"/>
      <c r="ES3" s="1222"/>
      <c r="ET3" s="1222"/>
      <c r="EU3" s="1221" t="s">
        <v>1171</v>
      </c>
      <c r="EV3" s="1223"/>
      <c r="EW3" s="1221" t="s">
        <v>1175</v>
      </c>
      <c r="EX3" s="1222"/>
      <c r="EY3" s="1221" t="s">
        <v>1178</v>
      </c>
      <c r="EZ3" s="1222"/>
      <c r="FA3" s="1222"/>
      <c r="FB3" s="1223"/>
      <c r="FC3" s="1221" t="s">
        <v>1182</v>
      </c>
      <c r="FD3" s="1223"/>
      <c r="FE3" s="1221" t="s">
        <v>1185</v>
      </c>
      <c r="FF3" s="1222"/>
      <c r="FG3" s="1221" t="s">
        <v>1186</v>
      </c>
      <c r="FH3" s="1223"/>
      <c r="FI3" s="1221" t="s">
        <v>1191</v>
      </c>
      <c r="FJ3" s="1222"/>
      <c r="FK3" s="1222"/>
      <c r="FL3" s="1221" t="s">
        <v>1196</v>
      </c>
      <c r="FM3" s="1223"/>
      <c r="FN3" s="408" t="s">
        <v>1197</v>
      </c>
      <c r="FO3" s="1214"/>
      <c r="FP3" s="1236"/>
    </row>
    <row r="4" spans="1:172" ht="13.5" customHeight="1">
      <c r="A4" s="1239"/>
      <c r="B4" s="1242"/>
      <c r="C4" s="1245"/>
      <c r="D4" s="1245"/>
      <c r="E4" s="1249"/>
      <c r="F4" s="1255"/>
      <c r="G4" s="1252"/>
      <c r="H4" s="264" t="s">
        <v>558</v>
      </c>
      <c r="I4" s="265" t="s">
        <v>559</v>
      </c>
      <c r="J4" s="265" t="s">
        <v>560</v>
      </c>
      <c r="K4" s="265" t="s">
        <v>558</v>
      </c>
      <c r="L4" s="265" t="s">
        <v>559</v>
      </c>
      <c r="M4" s="1216" t="s">
        <v>558</v>
      </c>
      <c r="N4" s="1217"/>
      <c r="O4" s="1216" t="s">
        <v>559</v>
      </c>
      <c r="P4" s="1217"/>
      <c r="Q4" s="265" t="s">
        <v>558</v>
      </c>
      <c r="R4" s="265" t="s">
        <v>559</v>
      </c>
      <c r="S4" s="265" t="s">
        <v>560</v>
      </c>
      <c r="T4" s="265" t="s">
        <v>561</v>
      </c>
      <c r="U4" s="265" t="s">
        <v>562</v>
      </c>
      <c r="V4" s="265" t="s">
        <v>596</v>
      </c>
      <c r="W4" s="265" t="s">
        <v>597</v>
      </c>
      <c r="X4" s="265" t="s">
        <v>598</v>
      </c>
      <c r="Y4" s="265" t="s">
        <v>599</v>
      </c>
      <c r="Z4" s="265" t="s">
        <v>600</v>
      </c>
      <c r="AA4" s="265" t="s">
        <v>603</v>
      </c>
      <c r="AB4" s="265" t="s">
        <v>604</v>
      </c>
      <c r="AC4" s="265" t="s">
        <v>605</v>
      </c>
      <c r="AD4" s="1216" t="s">
        <v>602</v>
      </c>
      <c r="AE4" s="1217"/>
      <c r="AF4" s="265" t="s">
        <v>565</v>
      </c>
      <c r="AG4" s="265" t="s">
        <v>566</v>
      </c>
      <c r="AH4" s="265" t="s">
        <v>567</v>
      </c>
      <c r="AI4" s="263" t="s">
        <v>568</v>
      </c>
      <c r="AJ4" s="401" t="s">
        <v>562</v>
      </c>
      <c r="AK4" s="1216" t="s">
        <v>1073</v>
      </c>
      <c r="AL4" s="1217"/>
      <c r="AM4" s="265" t="s">
        <v>565</v>
      </c>
      <c r="AN4" s="265" t="s">
        <v>566</v>
      </c>
      <c r="AO4" s="240" t="s">
        <v>563</v>
      </c>
      <c r="AP4" s="240" t="s">
        <v>564</v>
      </c>
      <c r="AQ4" s="240" t="s">
        <v>560</v>
      </c>
      <c r="AR4" s="240" t="s">
        <v>561</v>
      </c>
      <c r="AS4" s="1216" t="s">
        <v>562</v>
      </c>
      <c r="AT4" s="1217"/>
      <c r="AU4" s="1216" t="s">
        <v>565</v>
      </c>
      <c r="AV4" s="1217"/>
      <c r="AW4" s="1216" t="s">
        <v>566</v>
      </c>
      <c r="AX4" s="1217"/>
      <c r="AY4" s="1216" t="s">
        <v>569</v>
      </c>
      <c r="AZ4" s="1217"/>
      <c r="BA4" s="265" t="s">
        <v>565</v>
      </c>
      <c r="BB4" s="265" t="s">
        <v>566</v>
      </c>
      <c r="BC4" s="265" t="s">
        <v>567</v>
      </c>
      <c r="BD4" s="263" t="s">
        <v>561</v>
      </c>
      <c r="BE4" s="263" t="s">
        <v>562</v>
      </c>
      <c r="BF4" s="1216" t="s">
        <v>565</v>
      </c>
      <c r="BG4" s="1217"/>
      <c r="BH4" s="1216" t="s">
        <v>566</v>
      </c>
      <c r="BI4" s="1217"/>
      <c r="BJ4" s="265" t="s">
        <v>558</v>
      </c>
      <c r="BK4" s="264" t="s">
        <v>559</v>
      </c>
      <c r="BL4" s="264" t="s">
        <v>560</v>
      </c>
      <c r="BM4" s="407" t="s">
        <v>558</v>
      </c>
      <c r="BN4" s="1216" t="s">
        <v>559</v>
      </c>
      <c r="BO4" s="1217"/>
      <c r="BP4" s="407" t="s">
        <v>558</v>
      </c>
      <c r="BQ4" s="406" t="s">
        <v>559</v>
      </c>
      <c r="BR4" s="406" t="s">
        <v>560</v>
      </c>
      <c r="BS4" s="406" t="s">
        <v>561</v>
      </c>
      <c r="BT4" s="407" t="s">
        <v>558</v>
      </c>
      <c r="BU4" s="406" t="s">
        <v>559</v>
      </c>
      <c r="BV4" s="406" t="s">
        <v>560</v>
      </c>
      <c r="BW4" s="406" t="s">
        <v>561</v>
      </c>
      <c r="BX4" s="1216" t="s">
        <v>1096</v>
      </c>
      <c r="BY4" s="1217"/>
      <c r="BZ4" s="407" t="s">
        <v>558</v>
      </c>
      <c r="CA4" s="406" t="s">
        <v>559</v>
      </c>
      <c r="CB4" s="407" t="s">
        <v>558</v>
      </c>
      <c r="CC4" s="406" t="s">
        <v>559</v>
      </c>
      <c r="CD4" s="406" t="s">
        <v>560</v>
      </c>
      <c r="CE4" s="1216" t="s">
        <v>561</v>
      </c>
      <c r="CF4" s="1217"/>
      <c r="CG4" s="407" t="s">
        <v>558</v>
      </c>
      <c r="CH4" s="406" t="s">
        <v>559</v>
      </c>
      <c r="CI4" s="406" t="s">
        <v>560</v>
      </c>
      <c r="CJ4" s="406" t="s">
        <v>561</v>
      </c>
      <c r="CK4" s="1216" t="s">
        <v>562</v>
      </c>
      <c r="CL4" s="1217"/>
      <c r="CM4" s="407" t="s">
        <v>558</v>
      </c>
      <c r="CN4" s="406" t="s">
        <v>559</v>
      </c>
      <c r="CO4" s="407" t="s">
        <v>558</v>
      </c>
      <c r="CP4" s="406" t="s">
        <v>559</v>
      </c>
      <c r="CQ4" s="1216" t="s">
        <v>560</v>
      </c>
      <c r="CR4" s="1217"/>
      <c r="CS4" s="407" t="s">
        <v>558</v>
      </c>
      <c r="CT4" s="406" t="s">
        <v>559</v>
      </c>
      <c r="CU4" s="406" t="s">
        <v>560</v>
      </c>
      <c r="CV4" s="1216" t="s">
        <v>561</v>
      </c>
      <c r="CW4" s="1217"/>
      <c r="CX4" s="265" t="s">
        <v>565</v>
      </c>
      <c r="CY4" s="407" t="s">
        <v>566</v>
      </c>
      <c r="CZ4" s="406" t="s">
        <v>1126</v>
      </c>
      <c r="DA4" s="407" t="s">
        <v>1127</v>
      </c>
      <c r="DB4" s="264" t="s">
        <v>596</v>
      </c>
      <c r="DC4" s="264" t="s">
        <v>597</v>
      </c>
      <c r="DD4" s="264" t="s">
        <v>598</v>
      </c>
      <c r="DE4" s="264" t="s">
        <v>561</v>
      </c>
      <c r="DF4" s="264" t="s">
        <v>596</v>
      </c>
      <c r="DG4" s="264" t="s">
        <v>597</v>
      </c>
      <c r="DH4" s="264" t="s">
        <v>598</v>
      </c>
      <c r="DI4" s="264" t="s">
        <v>599</v>
      </c>
      <c r="DJ4" s="211" t="s">
        <v>596</v>
      </c>
      <c r="DK4" s="235" t="s">
        <v>597</v>
      </c>
      <c r="DL4" s="211" t="s">
        <v>596</v>
      </c>
      <c r="DM4" s="235" t="s">
        <v>597</v>
      </c>
      <c r="DN4" s="406" t="s">
        <v>596</v>
      </c>
      <c r="DO4" s="406" t="s">
        <v>597</v>
      </c>
      <c r="DP4" s="406" t="s">
        <v>598</v>
      </c>
      <c r="DQ4" s="406" t="s">
        <v>599</v>
      </c>
      <c r="DR4" s="406" t="s">
        <v>596</v>
      </c>
      <c r="DS4" s="406" t="s">
        <v>597</v>
      </c>
      <c r="DT4" s="406" t="s">
        <v>598</v>
      </c>
      <c r="DU4" s="406" t="s">
        <v>599</v>
      </c>
      <c r="DV4" s="406" t="s">
        <v>596</v>
      </c>
      <c r="DW4" s="406" t="s">
        <v>597</v>
      </c>
      <c r="DX4" s="406" t="s">
        <v>596</v>
      </c>
      <c r="DY4" s="406" t="s">
        <v>597</v>
      </c>
      <c r="DZ4" s="406" t="s">
        <v>596</v>
      </c>
      <c r="EA4" s="406" t="s">
        <v>597</v>
      </c>
      <c r="EB4" s="406" t="s">
        <v>598</v>
      </c>
      <c r="EC4" s="406" t="s">
        <v>599</v>
      </c>
      <c r="ED4" s="406" t="s">
        <v>596</v>
      </c>
      <c r="EE4" s="406" t="s">
        <v>597</v>
      </c>
      <c r="EF4" s="1216" t="s">
        <v>598</v>
      </c>
      <c r="EG4" s="1217"/>
      <c r="EH4" s="406" t="s">
        <v>596</v>
      </c>
      <c r="EI4" s="406" t="s">
        <v>597</v>
      </c>
      <c r="EJ4" s="406" t="s">
        <v>596</v>
      </c>
      <c r="EK4" s="406" t="s">
        <v>597</v>
      </c>
      <c r="EL4" s="406" t="s">
        <v>598</v>
      </c>
      <c r="EM4" s="406" t="s">
        <v>599</v>
      </c>
      <c r="EN4" s="406" t="s">
        <v>562</v>
      </c>
      <c r="EO4" s="1216" t="s">
        <v>601</v>
      </c>
      <c r="EP4" s="1217"/>
      <c r="EQ4" s="406" t="s">
        <v>596</v>
      </c>
      <c r="ER4" s="406" t="s">
        <v>597</v>
      </c>
      <c r="ES4" s="1216" t="s">
        <v>598</v>
      </c>
      <c r="ET4" s="1217"/>
      <c r="EU4" s="406" t="s">
        <v>596</v>
      </c>
      <c r="EV4" s="406" t="s">
        <v>597</v>
      </c>
      <c r="EW4" s="406" t="s">
        <v>596</v>
      </c>
      <c r="EX4" s="406" t="s">
        <v>597</v>
      </c>
      <c r="EY4" s="406" t="s">
        <v>596</v>
      </c>
      <c r="EZ4" s="406" t="s">
        <v>597</v>
      </c>
      <c r="FA4" s="1216" t="s">
        <v>1179</v>
      </c>
      <c r="FB4" s="1217"/>
      <c r="FC4" s="406" t="s">
        <v>596</v>
      </c>
      <c r="FD4" s="406" t="s">
        <v>597</v>
      </c>
      <c r="FE4" s="406" t="s">
        <v>596</v>
      </c>
      <c r="FF4" s="406" t="s">
        <v>597</v>
      </c>
      <c r="FG4" s="406" t="s">
        <v>596</v>
      </c>
      <c r="FH4" s="406" t="s">
        <v>597</v>
      </c>
      <c r="FI4" s="406" t="s">
        <v>596</v>
      </c>
      <c r="FJ4" s="406" t="s">
        <v>597</v>
      </c>
      <c r="FK4" s="406" t="s">
        <v>1126</v>
      </c>
      <c r="FL4" s="406" t="s">
        <v>596</v>
      </c>
      <c r="FM4" s="406" t="s">
        <v>597</v>
      </c>
      <c r="FN4" s="411"/>
      <c r="FO4" s="1214"/>
      <c r="FP4" s="1236"/>
    </row>
    <row r="5" spans="1:172" ht="67.5">
      <c r="A5" s="1240"/>
      <c r="B5" s="1243"/>
      <c r="C5" s="1246"/>
      <c r="D5" s="1246"/>
      <c r="E5" s="1250"/>
      <c r="F5" s="1256"/>
      <c r="G5" s="1253"/>
      <c r="H5" s="212" t="s">
        <v>572</v>
      </c>
      <c r="I5" s="232" t="s">
        <v>573</v>
      </c>
      <c r="J5" s="232" t="s">
        <v>574</v>
      </c>
      <c r="K5" s="232" t="s">
        <v>575</v>
      </c>
      <c r="L5" s="232" t="s">
        <v>576</v>
      </c>
      <c r="M5" s="242" t="s">
        <v>633</v>
      </c>
      <c r="N5" s="242" t="s">
        <v>1071</v>
      </c>
      <c r="O5" s="242" t="s">
        <v>634</v>
      </c>
      <c r="P5" s="241" t="s">
        <v>1070</v>
      </c>
      <c r="Q5" s="232" t="s">
        <v>577</v>
      </c>
      <c r="R5" s="232" t="s">
        <v>578</v>
      </c>
      <c r="S5" s="232" t="s">
        <v>579</v>
      </c>
      <c r="T5" s="232" t="s">
        <v>580</v>
      </c>
      <c r="U5" s="232" t="s">
        <v>581</v>
      </c>
      <c r="V5" s="237" t="s">
        <v>607</v>
      </c>
      <c r="W5" s="237" t="s">
        <v>608</v>
      </c>
      <c r="X5" s="237" t="s">
        <v>609</v>
      </c>
      <c r="Y5" s="243" t="s">
        <v>610</v>
      </c>
      <c r="Z5" s="237" t="s">
        <v>611</v>
      </c>
      <c r="AA5" s="237" t="s">
        <v>612</v>
      </c>
      <c r="AB5" s="243" t="s">
        <v>613</v>
      </c>
      <c r="AC5" s="243" t="s">
        <v>614</v>
      </c>
      <c r="AD5" s="237" t="s">
        <v>606</v>
      </c>
      <c r="AE5" s="237" t="s">
        <v>1204</v>
      </c>
      <c r="AF5" s="213" t="s">
        <v>582</v>
      </c>
      <c r="AG5" s="213" t="s">
        <v>583</v>
      </c>
      <c r="AH5" s="239" t="s">
        <v>584</v>
      </c>
      <c r="AI5" s="236" t="s">
        <v>589</v>
      </c>
      <c r="AJ5" s="409" t="s">
        <v>1074</v>
      </c>
      <c r="AK5" s="238" t="s">
        <v>571</v>
      </c>
      <c r="AL5" s="238" t="s">
        <v>1205</v>
      </c>
      <c r="AM5" s="214" t="s">
        <v>585</v>
      </c>
      <c r="AN5" s="233" t="s">
        <v>586</v>
      </c>
      <c r="AO5" s="244" t="s">
        <v>616</v>
      </c>
      <c r="AP5" s="233" t="s">
        <v>617</v>
      </c>
      <c r="AQ5" s="233" t="s">
        <v>618</v>
      </c>
      <c r="AR5" s="233" t="s">
        <v>619</v>
      </c>
      <c r="AS5" s="233" t="s">
        <v>606</v>
      </c>
      <c r="AT5" s="233" t="s">
        <v>1204</v>
      </c>
      <c r="AU5" s="214" t="s">
        <v>1076</v>
      </c>
      <c r="AV5" s="234" t="s">
        <v>587</v>
      </c>
      <c r="AW5" s="214" t="s">
        <v>1078</v>
      </c>
      <c r="AX5" s="234" t="s">
        <v>1077</v>
      </c>
      <c r="AY5" s="414" t="s">
        <v>941</v>
      </c>
      <c r="AZ5" s="234" t="s">
        <v>1084</v>
      </c>
      <c r="BA5" s="410" t="s">
        <v>1079</v>
      </c>
      <c r="BB5" s="410" t="s">
        <v>1080</v>
      </c>
      <c r="BC5" s="410" t="s">
        <v>1081</v>
      </c>
      <c r="BD5" s="410" t="s">
        <v>941</v>
      </c>
      <c r="BE5" s="410" t="s">
        <v>1082</v>
      </c>
      <c r="BF5" s="233" t="s">
        <v>590</v>
      </c>
      <c r="BG5" s="234" t="s">
        <v>1077</v>
      </c>
      <c r="BH5" s="234" t="s">
        <v>570</v>
      </c>
      <c r="BI5" s="234" t="s">
        <v>1084</v>
      </c>
      <c r="BJ5" s="233" t="s">
        <v>591</v>
      </c>
      <c r="BK5" s="233" t="s">
        <v>592</v>
      </c>
      <c r="BL5" s="233" t="s">
        <v>593</v>
      </c>
      <c r="BM5" s="233" t="s">
        <v>1086</v>
      </c>
      <c r="BN5" s="233" t="s">
        <v>1088</v>
      </c>
      <c r="BO5" s="234" t="s">
        <v>1089</v>
      </c>
      <c r="BP5" s="234" t="s">
        <v>1091</v>
      </c>
      <c r="BQ5" s="234" t="s">
        <v>1092</v>
      </c>
      <c r="BR5" s="234" t="s">
        <v>1093</v>
      </c>
      <c r="BS5" s="234" t="s">
        <v>1094</v>
      </c>
      <c r="BT5" s="234" t="s">
        <v>1097</v>
      </c>
      <c r="BU5" s="234" t="s">
        <v>1100</v>
      </c>
      <c r="BV5" s="234" t="s">
        <v>1098</v>
      </c>
      <c r="BW5" s="234" t="s">
        <v>1101</v>
      </c>
      <c r="BX5" s="234" t="s">
        <v>1099</v>
      </c>
      <c r="BY5" s="234" t="s">
        <v>1102</v>
      </c>
      <c r="BZ5" s="234" t="s">
        <v>1104</v>
      </c>
      <c r="CA5" s="234" t="s">
        <v>1105</v>
      </c>
      <c r="CB5" s="234" t="s">
        <v>1107</v>
      </c>
      <c r="CC5" s="234" t="s">
        <v>1108</v>
      </c>
      <c r="CD5" s="234" t="s">
        <v>1110</v>
      </c>
      <c r="CE5" s="234" t="s">
        <v>1099</v>
      </c>
      <c r="CF5" s="234" t="s">
        <v>1102</v>
      </c>
      <c r="CG5" s="234" t="s">
        <v>591</v>
      </c>
      <c r="CH5" s="234" t="s">
        <v>1112</v>
      </c>
      <c r="CI5" s="234" t="s">
        <v>1113</v>
      </c>
      <c r="CJ5" s="234" t="s">
        <v>1114</v>
      </c>
      <c r="CK5" s="234" t="s">
        <v>1099</v>
      </c>
      <c r="CL5" s="234" t="s">
        <v>1102</v>
      </c>
      <c r="CM5" s="234" t="s">
        <v>1116</v>
      </c>
      <c r="CN5" s="234" t="s">
        <v>1117</v>
      </c>
      <c r="CO5" s="234" t="s">
        <v>1118</v>
      </c>
      <c r="CP5" s="234" t="s">
        <v>1119</v>
      </c>
      <c r="CQ5" s="234" t="s">
        <v>1099</v>
      </c>
      <c r="CR5" s="234" t="s">
        <v>1102</v>
      </c>
      <c r="CS5" s="234" t="s">
        <v>1122</v>
      </c>
      <c r="CT5" s="234" t="s">
        <v>1123</v>
      </c>
      <c r="CU5" s="234" t="s">
        <v>1124</v>
      </c>
      <c r="CV5" s="234" t="s">
        <v>1099</v>
      </c>
      <c r="CW5" s="234" t="s">
        <v>1102</v>
      </c>
      <c r="CX5" s="233" t="s">
        <v>1128</v>
      </c>
      <c r="CY5" s="244" t="s">
        <v>1129</v>
      </c>
      <c r="CZ5" s="234" t="s">
        <v>1130</v>
      </c>
      <c r="DA5" s="233" t="s">
        <v>1131</v>
      </c>
      <c r="DB5" s="233" t="s">
        <v>638</v>
      </c>
      <c r="DC5" s="233" t="s">
        <v>639</v>
      </c>
      <c r="DD5" s="233" t="s">
        <v>594</v>
      </c>
      <c r="DE5" s="233" t="s">
        <v>595</v>
      </c>
      <c r="DF5" s="245" t="s">
        <v>621</v>
      </c>
      <c r="DG5" s="233" t="s">
        <v>622</v>
      </c>
      <c r="DH5" s="233" t="s">
        <v>623</v>
      </c>
      <c r="DI5" s="233" t="s">
        <v>624</v>
      </c>
      <c r="DJ5" s="215" t="s">
        <v>1206</v>
      </c>
      <c r="DK5" s="215" t="s">
        <v>1207</v>
      </c>
      <c r="DL5" s="215" t="s">
        <v>1139</v>
      </c>
      <c r="DM5" s="215" t="s">
        <v>1140</v>
      </c>
      <c r="DN5" s="215" t="s">
        <v>1141</v>
      </c>
      <c r="DO5" s="215" t="s">
        <v>1208</v>
      </c>
      <c r="DP5" s="215" t="s">
        <v>1209</v>
      </c>
      <c r="DQ5" s="215" t="s">
        <v>1210</v>
      </c>
      <c r="DR5" s="215" t="s">
        <v>1144</v>
      </c>
      <c r="DS5" s="215" t="s">
        <v>1145</v>
      </c>
      <c r="DT5" s="215" t="s">
        <v>1146</v>
      </c>
      <c r="DU5" s="215" t="s">
        <v>1147</v>
      </c>
      <c r="DV5" s="215" t="s">
        <v>1149</v>
      </c>
      <c r="DW5" s="215" t="s">
        <v>1150</v>
      </c>
      <c r="DX5" s="215" t="s">
        <v>582</v>
      </c>
      <c r="DY5" s="215" t="s">
        <v>583</v>
      </c>
      <c r="DZ5" s="215" t="s">
        <v>591</v>
      </c>
      <c r="EA5" s="215" t="s">
        <v>1112</v>
      </c>
      <c r="EB5" s="215" t="s">
        <v>1155</v>
      </c>
      <c r="EC5" s="215" t="s">
        <v>1156</v>
      </c>
      <c r="ED5" s="215" t="s">
        <v>1157</v>
      </c>
      <c r="EE5" s="215" t="s">
        <v>1158</v>
      </c>
      <c r="EF5" s="241" t="s">
        <v>941</v>
      </c>
      <c r="EG5" s="241" t="s">
        <v>1102</v>
      </c>
      <c r="EH5" s="241" t="s">
        <v>1159</v>
      </c>
      <c r="EI5" s="241" t="s">
        <v>1160</v>
      </c>
      <c r="EJ5" s="215" t="s">
        <v>1163</v>
      </c>
      <c r="EK5" s="215" t="s">
        <v>1164</v>
      </c>
      <c r="EL5" s="215" t="s">
        <v>1165</v>
      </c>
      <c r="EM5" s="215" t="s">
        <v>1166</v>
      </c>
      <c r="EN5" s="215" t="s">
        <v>1167</v>
      </c>
      <c r="EO5" s="215" t="s">
        <v>941</v>
      </c>
      <c r="EP5" s="215" t="s">
        <v>1102</v>
      </c>
      <c r="EQ5" s="215" t="s">
        <v>1169</v>
      </c>
      <c r="ER5" s="215" t="s">
        <v>1170</v>
      </c>
      <c r="ES5" s="241" t="s">
        <v>941</v>
      </c>
      <c r="ET5" s="241" t="s">
        <v>1102</v>
      </c>
      <c r="EU5" s="215" t="s">
        <v>1173</v>
      </c>
      <c r="EV5" s="215" t="s">
        <v>1174</v>
      </c>
      <c r="EW5" s="215" t="s">
        <v>1176</v>
      </c>
      <c r="EX5" s="215" t="s">
        <v>1177</v>
      </c>
      <c r="EY5" s="215" t="s">
        <v>1180</v>
      </c>
      <c r="EZ5" s="215" t="s">
        <v>1181</v>
      </c>
      <c r="FA5" s="241" t="s">
        <v>941</v>
      </c>
      <c r="FB5" s="241" t="s">
        <v>1102</v>
      </c>
      <c r="FC5" s="215" t="s">
        <v>1183</v>
      </c>
      <c r="FD5" s="215" t="s">
        <v>1184</v>
      </c>
      <c r="FE5" s="215" t="s">
        <v>1187</v>
      </c>
      <c r="FF5" s="215" t="s">
        <v>1188</v>
      </c>
      <c r="FG5" s="241" t="s">
        <v>1189</v>
      </c>
      <c r="FH5" s="241" t="s">
        <v>1190</v>
      </c>
      <c r="FI5" s="241" t="s">
        <v>1193</v>
      </c>
      <c r="FJ5" s="241" t="s">
        <v>1194</v>
      </c>
      <c r="FK5" s="241" t="s">
        <v>588</v>
      </c>
      <c r="FL5" s="241" t="s">
        <v>1195</v>
      </c>
      <c r="FM5" s="241" t="s">
        <v>588</v>
      </c>
      <c r="FN5" s="412" t="s">
        <v>1198</v>
      </c>
      <c r="FO5" s="1215"/>
      <c r="FP5" s="1237"/>
    </row>
    <row r="6" spans="1:172" ht="13.5">
      <c r="A6" s="216"/>
      <c r="B6" s="217"/>
      <c r="C6" s="218"/>
      <c r="D6" s="218"/>
      <c r="E6" s="218"/>
      <c r="F6" s="219"/>
      <c r="G6" s="220"/>
      <c r="H6" s="221"/>
      <c r="I6" s="222"/>
      <c r="J6" s="222"/>
      <c r="K6" s="222"/>
      <c r="L6" s="222"/>
      <c r="M6" s="222"/>
      <c r="N6" s="222"/>
      <c r="O6" s="222"/>
      <c r="P6" s="222"/>
      <c r="Q6" s="222"/>
      <c r="R6" s="222"/>
      <c r="S6" s="222"/>
      <c r="T6" s="222"/>
      <c r="U6" s="222"/>
      <c r="V6" s="223"/>
      <c r="W6" s="223"/>
      <c r="X6" s="223"/>
      <c r="Y6" s="223"/>
      <c r="Z6" s="223"/>
      <c r="AA6" s="223"/>
      <c r="AB6" s="223"/>
      <c r="AC6" s="223"/>
      <c r="AD6" s="223"/>
      <c r="AE6" s="223"/>
      <c r="AF6" s="224"/>
      <c r="AG6" s="224"/>
      <c r="AH6" s="224"/>
      <c r="AI6" s="222"/>
      <c r="AJ6" s="222"/>
      <c r="AK6" s="222"/>
      <c r="AL6" s="222"/>
      <c r="AM6" s="225"/>
      <c r="AN6" s="226"/>
      <c r="AO6" s="226"/>
      <c r="AP6" s="226"/>
      <c r="AQ6" s="226"/>
      <c r="AR6" s="226"/>
      <c r="AS6" s="226"/>
      <c r="AT6" s="226"/>
      <c r="AU6" s="225"/>
      <c r="AV6" s="225"/>
      <c r="AW6" s="226"/>
      <c r="AX6" s="226"/>
      <c r="AY6" s="226"/>
      <c r="AZ6" s="226"/>
      <c r="BA6" s="227"/>
      <c r="BB6" s="228"/>
      <c r="BC6" s="228"/>
      <c r="BD6" s="228"/>
      <c r="BE6" s="228"/>
      <c r="BF6" s="228"/>
      <c r="BG6" s="228"/>
      <c r="BH6" s="228"/>
      <c r="BI6" s="226"/>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c r="CX6" s="228"/>
      <c r="CY6" s="228"/>
      <c r="CZ6" s="226"/>
      <c r="DA6" s="228"/>
      <c r="DB6" s="228"/>
      <c r="DC6" s="228"/>
      <c r="DD6" s="228"/>
      <c r="DE6" s="228"/>
      <c r="DF6" s="228"/>
      <c r="DG6" s="228"/>
      <c r="DH6" s="228"/>
      <c r="DI6" s="228"/>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c r="FE6" s="229"/>
      <c r="FF6" s="229"/>
      <c r="FG6" s="229"/>
      <c r="FH6" s="229"/>
      <c r="FI6" s="229"/>
      <c r="FJ6" s="229"/>
      <c r="FK6" s="229"/>
      <c r="FL6" s="229"/>
      <c r="FM6" s="229"/>
      <c r="FN6" s="229"/>
      <c r="FO6" s="229"/>
      <c r="FP6" s="266"/>
    </row>
    <row r="7" spans="1:172" ht="84" customHeight="1">
      <c r="A7" s="246"/>
      <c r="B7" s="247"/>
      <c r="C7" s="247">
        <f>IF('アンケート記入用'!U3="","",'アンケート記入用'!U3)</f>
      </c>
      <c r="D7" s="248">
        <f>IF('アンケート記入用'!AA2="","",'アンケート記入用'!AA2)</f>
      </c>
      <c r="E7" s="249">
        <f>IF('アンケート記入用'!H4="","",'アンケート記入用'!H4)</f>
      </c>
      <c r="F7" s="250">
        <f>IF('アンケート記入用'!H5="","",'アンケート記入用'!H5)</f>
      </c>
      <c r="G7" s="251">
        <f>+IF(H7="○","○",IF(I7="○","○",IF(J7="○","○","")))</f>
      </c>
      <c r="H7" s="252">
        <f>IF('アンケート記入用'!D133="","",'アンケート記入用'!D133)</f>
      </c>
      <c r="I7" s="253">
        <f>IF('アンケート記入用'!D135="","",'アンケート記入用'!D135)</f>
      </c>
      <c r="J7" s="253">
        <f>IF('アンケート記入用'!D137="","",'アンケート記入用'!D137)</f>
      </c>
      <c r="K7" s="253">
        <f>IF('アンケート記入用'!D142="","",'アンケート記入用'!D142)</f>
      </c>
      <c r="L7" s="253">
        <f>IF('アンケート記入用'!D144="","",'アンケート記入用'!D144)</f>
      </c>
      <c r="M7" s="253">
        <f>IF('アンケート記入用'!D149="","",'アンケート記入用'!D149)</f>
      </c>
      <c r="N7" s="253">
        <f>IF('アンケート記入用'!M150="","",'アンケート記入用'!M150)</f>
      </c>
      <c r="O7" s="253">
        <f>IF('アンケート記入用'!D152="","",'アンケート記入用'!D152)</f>
      </c>
      <c r="P7" s="254">
        <f>IF('アンケート記入用'!M153="","",'アンケート記入用'!M153)</f>
      </c>
      <c r="Q7" s="255">
        <f>IF('アンケート記入用'!D158="","",'アンケート記入用'!D158)</f>
      </c>
      <c r="R7" s="255">
        <f>IF('アンケート記入用'!T158="","",'アンケート記入用'!T158)</f>
      </c>
      <c r="S7" s="255">
        <f>IF('アンケート記入用'!D160="","",'アンケート記入用'!D160)</f>
      </c>
      <c r="T7" s="255">
        <f>IF('アンケート記入用'!T160="","",'アンケート記入用'!T160)</f>
      </c>
      <c r="U7" s="255">
        <f>IF('アンケート記入用'!D162="","",'アンケート記入用'!D162)</f>
      </c>
      <c r="V7" s="257">
        <f>IF('アンケート記入用'!D170="","",'アンケート記入用'!D170)</f>
      </c>
      <c r="W7" s="257">
        <f>IF('アンケート記入用'!T170="","",'アンケート記入用'!T170)</f>
      </c>
      <c r="X7" s="257">
        <f>IF('アンケート記入用'!D172="","",'アンケート記入用'!D172)</f>
      </c>
      <c r="Y7" s="258">
        <f>IF('アンケート記入用'!T172="","",'アンケート記入用'!T172)</f>
      </c>
      <c r="Z7" s="258">
        <f>IF('アンケート記入用'!D174="","",'アンケート記入用'!D174)</f>
      </c>
      <c r="AA7" s="258">
        <f>IF('アンケート記入用'!T174="","",'アンケート記入用'!T174)</f>
      </c>
      <c r="AB7" s="258">
        <f>IF('アンケート記入用'!D176="","",'アンケート記入用'!D176)</f>
      </c>
      <c r="AC7" s="258">
        <f>IF('アンケート記入用'!T176="","",'アンケート記入用'!T176)</f>
      </c>
      <c r="AD7" s="258">
        <f>IF('アンケート記入用'!D178="","",'アンケート記入用'!D178)</f>
      </c>
      <c r="AE7" s="258">
        <f>IF('アンケート記入用'!J178="","",'アンケート記入用'!J178)</f>
      </c>
      <c r="AF7" s="258">
        <f>IF('アンケート記入用'!D183="","",'アンケート記入用'!D183)</f>
      </c>
      <c r="AG7" s="258">
        <f>IF('アンケート記入用'!T183="","",'アンケート記入用'!T183)</f>
      </c>
      <c r="AH7" s="258">
        <f>IF('アンケート記入用'!D185="","",'アンケート記入用'!D185)</f>
      </c>
      <c r="AI7" s="258">
        <f>IF('アンケート記入用'!T185="","",'アンケート記入用'!T185)</f>
      </c>
      <c r="AJ7" s="258">
        <f>IF('アンケート記入用'!D187="","",'アンケート記入用'!D187)</f>
      </c>
      <c r="AK7" s="258">
        <f>IF('アンケート記入用'!T187="","",'アンケート記入用'!T187)</f>
      </c>
      <c r="AL7" s="258">
        <f>IF('アンケート記入用'!Z187="","",'アンケート記入用'!Z187)</f>
      </c>
      <c r="AM7" s="258">
        <f>IF('アンケート記入用'!D193="","",'アンケート記入用'!D193)</f>
      </c>
      <c r="AN7" s="258">
        <f>IF('アンケート記入用'!T193="","",'アンケート記入用'!T193)</f>
      </c>
      <c r="AO7" s="258">
        <f>IF('アンケート記入用'!D197="","",'アンケート記入用'!D197)</f>
      </c>
      <c r="AP7" s="258">
        <f>IF('アンケート記入用'!U197="","",'アンケート記入用'!U197)</f>
      </c>
      <c r="AQ7" s="258">
        <f>IF('アンケート記入用'!D199="","",'アンケート記入用'!D199)</f>
      </c>
      <c r="AR7" s="258">
        <f>IF('アンケート記入用'!U199="","",'アンケート記入用'!U199)</f>
      </c>
      <c r="AS7" s="258">
        <f>IF('アンケート記入用'!D201="","",'アンケート記入用'!D201)</f>
      </c>
      <c r="AT7" s="258">
        <f>IF('アンケート記入用'!J201="","",'アンケート記入用'!J201)</f>
      </c>
      <c r="AU7" s="258">
        <f>IF('アンケート記入用'!D205="","",'アンケート記入用'!D205)</f>
      </c>
      <c r="AV7" s="259">
        <f>IF('アンケート記入用'!I206="","",'アンケート記入用'!I206)</f>
      </c>
      <c r="AW7" s="257">
        <f>IF('アンケート記入用'!D208="","",'アンケート記入用'!D208)</f>
      </c>
      <c r="AX7" s="257">
        <f>IF('アンケート記入用'!I209="","",'アンケート記入用'!I209)</f>
      </c>
      <c r="AY7" s="257">
        <f>IF('アンケート記入用'!D211="","",'アンケート記入用'!D211)</f>
      </c>
      <c r="AZ7" s="260">
        <f>IF('アンケート記入用'!J211="","",'アンケート記入用'!J211)</f>
      </c>
      <c r="BA7" s="258">
        <f>IF('アンケート記入用'!E217="","",'アンケート記入用'!E217)</f>
      </c>
      <c r="BB7" s="258">
        <f>IF('アンケート記入用'!E219="","",'アンケート記入用'!E219)</f>
      </c>
      <c r="BC7" s="258">
        <f>IF('アンケート記入用'!E221="","",'アンケート記入用'!E221)</f>
      </c>
      <c r="BD7" s="258">
        <f>IF('アンケート記入用'!E223="","",'アンケート記入用'!E223)</f>
      </c>
      <c r="BE7" s="258">
        <f>IF('アンケート記入用'!K223="","",'アンケート記入用'!K223)</f>
      </c>
      <c r="BF7" s="258">
        <f>IF('アンケート記入用'!E229="","",'アンケート記入用'!E229)</f>
      </c>
      <c r="BG7" s="258">
        <f>IF('アンケート記入用'!J230="","",'アンケート記入用'!J230)</f>
      </c>
      <c r="BH7" s="258">
        <f>IF('アンケート記入用'!T229="","",'アンケート記入用'!T229)</f>
      </c>
      <c r="BI7" s="260">
        <f>IF('アンケート記入用'!Z229="","",'アンケート記入用'!Z229)</f>
      </c>
      <c r="BJ7" s="258">
        <f>IF('アンケート記入用'!E234="","",'アンケート記入用'!E234)</f>
      </c>
      <c r="BK7" s="258">
        <f>IF('アンケート記入用'!O234="","",'アンケート記入用'!O234)</f>
      </c>
      <c r="BL7" s="258">
        <f>IF('アンケート記入用'!E236="","",'アンケート記入用'!E236)</f>
      </c>
      <c r="BM7" s="258">
        <f>IF('アンケート記入用'!E240="","",'アンケート記入用'!E240)</f>
      </c>
      <c r="BN7" s="258">
        <f>IF('アンケート記入用'!O240="","",'アンケート記入用'!O240)</f>
      </c>
      <c r="BO7" s="258">
        <f>IF('アンケート記入用'!T241="","",'アンケート記入用'!T241)</f>
      </c>
      <c r="BP7" s="258">
        <f>IF('アンケート記入用'!E245="","",'アンケート記入用'!E245)</f>
      </c>
      <c r="BQ7" s="258">
        <f>IF('アンケート記入用'!O245="","",'アンケート記入用'!O245)</f>
      </c>
      <c r="BR7" s="258">
        <f>IF('アンケート記入用'!E247="","",'アンケート記入用'!E247)</f>
      </c>
      <c r="BS7" s="258">
        <f>IF('アンケート記入用'!O247="","",'アンケート記入用'!O247)</f>
      </c>
      <c r="BT7" s="258">
        <f>IF('アンケート記入用'!E251="","",'アンケート記入用'!E251)</f>
      </c>
      <c r="BU7" s="258">
        <f>IF('アンケート記入用'!O251="","",'アンケート記入用'!O251)</f>
      </c>
      <c r="BV7" s="258">
        <f>IF('アンケート記入用'!E253="","",'アンケート記入用'!E253)</f>
      </c>
      <c r="BW7" s="258">
        <f>IF('アンケート記入用'!O253="","",'アンケート記入用'!O253)</f>
      </c>
      <c r="BX7" s="258">
        <f>IF('アンケート記入用'!E255="","",'アンケート記入用'!E255)</f>
      </c>
      <c r="BY7" s="258">
        <f>IF('アンケート記入用'!K255="","",'アンケート記入用'!K255)</f>
      </c>
      <c r="BZ7" s="258">
        <f>IF('アンケート記入用'!E261="","",'アンケート記入用'!E261)</f>
      </c>
      <c r="CA7" s="258">
        <f>IF('アンケート記入用'!S261="","",'アンケート記入用'!S261)</f>
      </c>
      <c r="CB7" s="258">
        <f>IF('アンケート記入用'!E265="","",'アンケート記入用'!E265)</f>
      </c>
      <c r="CC7" s="258">
        <f>IF('アンケート記入用'!S265="","",'アンケート記入用'!S265)</f>
      </c>
      <c r="CD7" s="258">
        <f>IF('アンケート記入用'!E267="","",'アンケート記入用'!E267)</f>
      </c>
      <c r="CE7" s="258">
        <f>IF('アンケート記入用'!S267="","",'アンケート記入用'!S267)</f>
      </c>
      <c r="CF7" s="258">
        <f>IF('アンケート記入用'!Y267="","",'アンケート記入用'!Y267)</f>
      </c>
      <c r="CG7" s="258">
        <f>IF('アンケート記入用'!E271="","",'アンケート記入用'!E271)</f>
      </c>
      <c r="CH7" s="258">
        <f>IF('アンケート記入用'!S271="","",'アンケート記入用'!S271)</f>
      </c>
      <c r="CI7" s="258">
        <f>IF('アンケート記入用'!E273="","",'アンケート記入用'!E273)</f>
      </c>
      <c r="CJ7" s="258">
        <f>IF('アンケート記入用'!S273="","",'アンケート記入用'!S273)</f>
      </c>
      <c r="CK7" s="258">
        <f>IF('アンケート記入用'!E275="","",'アンケート記入用'!E275)</f>
      </c>
      <c r="CL7" s="258">
        <f>IF('アンケート記入用'!K275="","",'アンケート記入用'!K275)</f>
      </c>
      <c r="CM7" s="258">
        <f>IF('アンケート記入用'!E279="","",'アンケート記入用'!E279)</f>
      </c>
      <c r="CN7" s="258">
        <f>IF('アンケート記入用'!S279="","",'アンケート記入用'!S279)</f>
      </c>
      <c r="CO7" s="258">
        <f>IF('アンケート記入用'!E283="","",'アンケート記入用'!E283)</f>
      </c>
      <c r="CP7" s="258">
        <f>IF('アンケート記入用'!S283="","",'アンケート記入用'!S283)</f>
      </c>
      <c r="CQ7" s="258">
        <f>IF('アンケート記入用'!E285="","",'アンケート記入用'!E285)</f>
      </c>
      <c r="CR7" s="258">
        <f>IF('アンケート記入用'!K285="","",'アンケート記入用'!K285)</f>
      </c>
      <c r="CS7" s="258">
        <f>IF('アンケート記入用'!E289="","",'アンケート記入用'!E289)</f>
      </c>
      <c r="CT7" s="258">
        <f>IF('アンケート記入用'!S289="","",'アンケート記入用'!S289)</f>
      </c>
      <c r="CU7" s="258">
        <f>IF('アンケート記入用'!E291="","",'アンケート記入用'!E291)</f>
      </c>
      <c r="CV7" s="258">
        <f>IF('アンケート記入用'!S291="","",'アンケート記入用'!S291)</f>
      </c>
      <c r="CW7" s="258">
        <f>IF('アンケート記入用'!Y291="","",'アンケート記入用'!Y291)</f>
      </c>
      <c r="CX7" s="258">
        <f>IF('アンケート記入用'!E295="","",'アンケート記入用'!E295)</f>
      </c>
      <c r="CY7" s="258">
        <f>IF('アンケート記入用'!S295="","",'アンケート記入用'!S295)</f>
      </c>
      <c r="CZ7" s="258">
        <f>IF('アンケート記入用'!E297="","",'アンケート記入用'!E297)</f>
      </c>
      <c r="DA7" s="258">
        <f>IF('アンケート記入用'!S297="","",'アンケート記入用'!S297)</f>
      </c>
      <c r="DB7" s="258">
        <f>IF('アンケート記入用'!D304="","",'アンケート記入用'!D304)</f>
      </c>
      <c r="DC7" s="258">
        <f>IF('アンケート記入用'!N304="","",'アンケート記入用'!N304)</f>
      </c>
      <c r="DD7" s="258">
        <f>IF('アンケート記入用'!D306="","",'アンケート記入用'!D306)</f>
      </c>
      <c r="DE7" s="258">
        <f>IF('アンケート記入用'!N306="","",'アンケート記入用'!N306)</f>
      </c>
      <c r="DF7" s="258">
        <f>IF('アンケート記入用'!D310="","",'アンケート記入用'!D310)</f>
      </c>
      <c r="DG7" s="258">
        <f>IF('アンケート記入用'!N310="","",'アンケート記入用'!N310)</f>
      </c>
      <c r="DH7" s="258">
        <f>IF('アンケート記入用'!D312="","",'アンケート記入用'!D312)</f>
      </c>
      <c r="DI7" s="258">
        <f>IF('アンケート記入用'!N312="","",'アンケート記入用'!N312)</f>
      </c>
      <c r="DJ7" s="256">
        <f>IF('アンケート記入用'!D316="","",'アンケート記入用'!D316)</f>
      </c>
      <c r="DK7" s="256">
        <f>IF('アンケート記入用'!N316="","",'アンケート記入用'!N316)</f>
      </c>
      <c r="DL7" s="256">
        <f>IF('アンケート記入用'!D323="","",'アンケート記入用'!D323)</f>
      </c>
      <c r="DM7" s="256">
        <f>IF('アンケート記入用'!N323="","",'アンケート記入用'!N323)</f>
      </c>
      <c r="DN7" s="256">
        <f>IF('アンケート記入用'!D327="","",'アンケート記入用'!D327)</f>
      </c>
      <c r="DO7" s="256">
        <f>IF('アンケート記入用'!N327="","",'アンケート記入用'!N327)</f>
      </c>
      <c r="DP7" s="256">
        <f>IF('アンケート記入用'!D329="","",'アンケート記入用'!D329)</f>
      </c>
      <c r="DQ7" s="256">
        <f>IF('アンケート記入用'!N329="","",'アンケート記入用'!N329)</f>
      </c>
      <c r="DR7" s="256">
        <f>IF('アンケート記入用'!D333="","",'アンケート記入用'!D333)</f>
      </c>
      <c r="DS7" s="256">
        <f>IF('アンケート記入用'!N333="","",'アンケート記入用'!N333)</f>
      </c>
      <c r="DT7" s="256">
        <f>IF('アンケート記入用'!D335="","",'アンケート記入用'!D335)</f>
      </c>
      <c r="DU7" s="256">
        <f>IF('アンケート記入用'!N335="","",'アンケート記入用'!N335)</f>
      </c>
      <c r="DV7" s="256">
        <f>IF('アンケート記入用'!D339="","",'アンケート記入用'!D339)</f>
      </c>
      <c r="DW7" s="256">
        <f>IF('アンケート記入用'!D341="","",'アンケート記入用'!D341)</f>
      </c>
      <c r="DX7" s="256">
        <f>IF('アンケート記入用'!D345="","",'アンケート記入用'!D345)</f>
      </c>
      <c r="DY7" s="256">
        <f>IF('アンケート記入用'!N345="","",'アンケート記入用'!N345)</f>
      </c>
      <c r="DZ7" s="256">
        <f>IF('アンケート記入用'!D349="","",'アンケート記入用'!D349)</f>
      </c>
      <c r="EA7" s="256">
        <f>IF('アンケート記入用'!T349="","",'アンケート記入用'!T349)</f>
      </c>
      <c r="EB7" s="256">
        <f>IF('アンケート記入用'!D351="","",'アンケート記入用'!D351)</f>
      </c>
      <c r="EC7" s="256">
        <f>IF('アンケート記入用'!T351="","",'アンケート記入用'!T351)</f>
      </c>
      <c r="ED7" s="256">
        <f>IF('アンケート記入用'!D355="","",'アンケート記入用'!D355)</f>
      </c>
      <c r="EE7" s="256">
        <f>IF('アンケート記入用'!N355="","",'アンケート記入用'!N355)</f>
      </c>
      <c r="EF7" s="256">
        <f>IF('アンケート記入用'!D357="","",'アンケート記入用'!D357)</f>
      </c>
      <c r="EG7" s="256">
        <f>IF('アンケート記入用'!J357="","",'アンケート記入用'!J357)</f>
      </c>
      <c r="EH7" s="256">
        <f>IF('アンケート記入用'!D363="","",'アンケート記入用'!D363)</f>
      </c>
      <c r="EI7" s="256">
        <f>IF('アンケート記入用'!R363="","",'アンケート記入用'!R363)</f>
      </c>
      <c r="EJ7" s="256">
        <f>IF('アンケート記入用'!D367="","",'アンケート記入用'!D367)</f>
      </c>
      <c r="EK7" s="256">
        <f>IF('アンケート記入用'!R367="","",'アンケート記入用'!R367)</f>
      </c>
      <c r="EL7" s="256">
        <f>IF('アンケート記入用'!D369="","",'アンケート記入用'!D369)</f>
      </c>
      <c r="EM7" s="256">
        <f>IF('アンケート記入用'!R369="","",'アンケート記入用'!R369)</f>
      </c>
      <c r="EN7" s="256">
        <f>IF('アンケート記入用'!D371="","",'アンケート記入用'!D371)</f>
      </c>
      <c r="EO7" s="256">
        <f>IF('アンケート記入用'!R371="","",'アンケート記入用'!R371)</f>
      </c>
      <c r="EP7" s="256">
        <f>IF('アンケート記入用'!X371="","",'アンケート記入用'!X371)</f>
      </c>
      <c r="EQ7" s="256">
        <f>IF('アンケート記入用'!D375="","",'アンケート記入用'!D375)</f>
      </c>
      <c r="ER7" s="256">
        <f>IF('アンケート記入用'!R375="","",'アンケート記入用'!R375)</f>
      </c>
      <c r="ES7" s="256">
        <f>IF('アンケート記入用'!D377="","",'アンケート記入用'!D377)</f>
      </c>
      <c r="ET7" s="256">
        <f>IF('アンケート記入用'!J377="","",'アンケート記入用'!J377)</f>
      </c>
      <c r="EU7" s="256">
        <f>IF('アンケート記入用'!D381="","",'アンケート記入用'!D381)</f>
      </c>
      <c r="EV7" s="256">
        <f>IF('アンケート記入用'!R381="","",'アンケート記入用'!R381)</f>
      </c>
      <c r="EW7" s="256">
        <f>IF('アンケート記入用'!D389="","",'アンケート記入用'!D389)</f>
      </c>
      <c r="EX7" s="256">
        <f>IF('アンケート記入用'!T389="","",'アンケート記入用'!T389)</f>
      </c>
      <c r="EY7" s="256">
        <f>IF('アンケート記入用'!D393="","",'アンケート記入用'!D393)</f>
      </c>
      <c r="EZ7" s="256">
        <f>IF('アンケート記入用'!D395="","",'アンケート記入用'!D395)</f>
      </c>
      <c r="FA7" s="256">
        <f>IF('アンケート記入用'!D397="","",'アンケート記入用'!D397)</f>
      </c>
      <c r="FB7" s="256">
        <f>IF('アンケート記入用'!J397="","",'アンケート記入用'!J397)</f>
      </c>
      <c r="FC7" s="256">
        <f>IF('アンケート記入用'!D414="","",'アンケート記入用'!D414)</f>
      </c>
      <c r="FD7" s="256">
        <f>IF('アンケート記入用'!T414="","",'アンケート記入用'!T414)</f>
      </c>
      <c r="FE7" s="256">
        <f>IF('アンケート記入用'!D420="","",'アンケート記入用'!D420)</f>
      </c>
      <c r="FF7" s="256">
        <f>IF('アンケート記入用'!T420="","",'アンケート記入用'!T420)</f>
      </c>
      <c r="FG7" s="256">
        <f>IF('アンケート記入用'!D424="","",'アンケート記入用'!D424)</f>
      </c>
      <c r="FH7" s="256">
        <f>IF('アンケート記入用'!T424="","",'アンケート記入用'!T424)</f>
      </c>
      <c r="FI7" s="256">
        <f>IF('アンケート記入用'!D430="","",'アンケート記入用'!D430)</f>
      </c>
      <c r="FJ7" s="256">
        <f>IF('アンケート記入用'!T430="","",'アンケート記入用'!T430)</f>
      </c>
      <c r="FK7" s="256">
        <f>IF('アンケート記入用'!D432="","",'アンケート記入用'!D432)</f>
      </c>
      <c r="FL7" s="256">
        <f>IF('アンケート記入用'!D436="","",'アンケート記入用'!D436)</f>
      </c>
      <c r="FM7" s="256">
        <f>IF('アンケート記入用'!T436="","",'アンケート記入用'!T436)</f>
      </c>
      <c r="FN7" s="256">
        <f>IF('アンケート記入用'!D440="","",'アンケート記入用'!D440)</f>
      </c>
      <c r="FO7" s="256" t="str">
        <f>IF('アンケート記入用'!D448="","",'アンケート記入用'!D448)</f>
        <v>例　 CCUS、水素やメタンの利用など</v>
      </c>
      <c r="FP7" s="267">
        <f>IF('アンケート記入用'!D455="","",'アンケート記入用'!D455)</f>
      </c>
    </row>
    <row r="9" spans="46:52" ht="13.5">
      <c r="AT9" s="64"/>
      <c r="AZ9" s="64"/>
    </row>
  </sheetData>
  <sheetProtection/>
  <mergeCells count="84">
    <mergeCell ref="CK4:CL4"/>
    <mergeCell ref="CM3:CN3"/>
    <mergeCell ref="M4:N4"/>
    <mergeCell ref="DB3:DE3"/>
    <mergeCell ref="DF3:DI3"/>
    <mergeCell ref="DJ3:DK3"/>
    <mergeCell ref="AU3:AZ3"/>
    <mergeCell ref="BA3:BE3"/>
    <mergeCell ref="O4:P4"/>
    <mergeCell ref="AF3:AL3"/>
    <mergeCell ref="F1:F5"/>
    <mergeCell ref="V3:AE3"/>
    <mergeCell ref="CX3:DA3"/>
    <mergeCell ref="AM3:AN3"/>
    <mergeCell ref="AO3:AT3"/>
    <mergeCell ref="BJ3:BL3"/>
    <mergeCell ref="BT3:BY3"/>
    <mergeCell ref="CB3:CF3"/>
    <mergeCell ref="CG3:CL3"/>
    <mergeCell ref="AU4:AV4"/>
    <mergeCell ref="FP1:FP5"/>
    <mergeCell ref="BP3:BS3"/>
    <mergeCell ref="BZ3:CA3"/>
    <mergeCell ref="EH3:EI3"/>
    <mergeCell ref="A1:A5"/>
    <mergeCell ref="B1:B5"/>
    <mergeCell ref="C1:C5"/>
    <mergeCell ref="D1:D5"/>
    <mergeCell ref="E1:E5"/>
    <mergeCell ref="G1:G5"/>
    <mergeCell ref="H1:U1"/>
    <mergeCell ref="H3:J3"/>
    <mergeCell ref="H2:U2"/>
    <mergeCell ref="K3:L3"/>
    <mergeCell ref="M3:P3"/>
    <mergeCell ref="BF3:BI3"/>
    <mergeCell ref="V1:EV1"/>
    <mergeCell ref="V2:AL2"/>
    <mergeCell ref="EJ3:EP3"/>
    <mergeCell ref="EQ3:ET3"/>
    <mergeCell ref="Q3:U3"/>
    <mergeCell ref="AW4:AX4"/>
    <mergeCell ref="BF4:BG4"/>
    <mergeCell ref="BM3:BO3"/>
    <mergeCell ref="BN4:BO4"/>
    <mergeCell ref="BH4:BI4"/>
    <mergeCell ref="AY4:AZ4"/>
    <mergeCell ref="CQ4:CR4"/>
    <mergeCell ref="CS3:CW3"/>
    <mergeCell ref="CO3:CR3"/>
    <mergeCell ref="CV4:CW4"/>
    <mergeCell ref="AM2:DA2"/>
    <mergeCell ref="EF4:EG4"/>
    <mergeCell ref="DZ3:EC3"/>
    <mergeCell ref="ED3:EG3"/>
    <mergeCell ref="BX4:BY4"/>
    <mergeCell ref="CE4:CF4"/>
    <mergeCell ref="DB2:DK2"/>
    <mergeCell ref="DL3:DM3"/>
    <mergeCell ref="DN3:DQ3"/>
    <mergeCell ref="DR3:DU3"/>
    <mergeCell ref="DV3:DW3"/>
    <mergeCell ref="DX3:DY3"/>
    <mergeCell ref="DL2:EG2"/>
    <mergeCell ref="FL3:FM3"/>
    <mergeCell ref="EH2:EV2"/>
    <mergeCell ref="EW2:FD2"/>
    <mergeCell ref="EW3:EX3"/>
    <mergeCell ref="EY3:FB3"/>
    <mergeCell ref="FA4:FB4"/>
    <mergeCell ref="FC3:FD3"/>
    <mergeCell ref="EO4:EP4"/>
    <mergeCell ref="ES4:ET4"/>
    <mergeCell ref="EU3:EV3"/>
    <mergeCell ref="EW1:FN1"/>
    <mergeCell ref="FO2:FO5"/>
    <mergeCell ref="AD4:AE4"/>
    <mergeCell ref="AK4:AL4"/>
    <mergeCell ref="AS4:AT4"/>
    <mergeCell ref="FE2:FH2"/>
    <mergeCell ref="FE3:FF3"/>
    <mergeCell ref="FG3:FH3"/>
    <mergeCell ref="FI2:FN2"/>
    <mergeCell ref="FI3:FK3"/>
  </mergeCells>
  <conditionalFormatting sqref="A7">
    <cfRule type="cellIs" priority="2" dxfId="0" operator="equal" stopIfTrue="1">
      <formula>1</formula>
    </cfRule>
  </conditionalFormatting>
  <conditionalFormatting sqref="E7">
    <cfRule type="expression" priority="1" dxfId="0" stopIfTrue="1">
      <formula>$A7=1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06651593</dc:creator>
  <cp:keywords/>
  <dc:description/>
  <cp:lastModifiedBy>半田　和之</cp:lastModifiedBy>
  <cp:lastPrinted>2024-03-04T02:53:01Z</cp:lastPrinted>
  <dcterms:created xsi:type="dcterms:W3CDTF">2014-09-11T07:19:50Z</dcterms:created>
  <dcterms:modified xsi:type="dcterms:W3CDTF">2024-03-15T07:29:26Z</dcterms:modified>
  <cp:category/>
  <cp:version/>
  <cp:contentType/>
  <cp:contentStatus/>
</cp:coreProperties>
</file>